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2" firstSheet="20" activeTab="29"/>
  </bookViews>
  <sheets>
    <sheet name="01-一般收入" sheetId="1" r:id="rId1"/>
    <sheet name="02-一般支出" sheetId="2" r:id="rId2"/>
    <sheet name="03-一般平衡" sheetId="3" r:id="rId3"/>
    <sheet name="04-一般中省对下补助" sheetId="4" r:id="rId4"/>
    <sheet name="05-一般经济科目分类" sheetId="5" r:id="rId5"/>
    <sheet name="06一般公共本级收入" sheetId="20" r:id="rId6"/>
    <sheet name="07一般公共本级支出" sheetId="21" r:id="rId7"/>
    <sheet name="08一般公共本级平衡" sheetId="22" r:id="rId8"/>
    <sheet name="09一般公共对下分地区" sheetId="23" r:id="rId9"/>
    <sheet name="10对下补助分项目" sheetId="24" r:id="rId10"/>
    <sheet name="11-基金收入" sheetId="6" r:id="rId11"/>
    <sheet name="12-基金支出" sheetId="7" r:id="rId12"/>
    <sheet name="13-基金平衡" sheetId="8" r:id="rId13"/>
    <sheet name="14-基金中省对下补助" sheetId="9" r:id="rId14"/>
    <sheet name="15基金本级收入" sheetId="25" r:id="rId15"/>
    <sheet name="16基金本级支出" sheetId="26" r:id="rId16"/>
    <sheet name="17基金对下分地区" sheetId="28" r:id="rId17"/>
    <sheet name="18基金对下分项目" sheetId="29" r:id="rId18"/>
    <sheet name="19基金本级平衡" sheetId="27" r:id="rId19"/>
    <sheet name="20-国资收入" sheetId="10" r:id="rId20"/>
    <sheet name="21-国资支出" sheetId="11" r:id="rId21"/>
    <sheet name="22-国资平衡" sheetId="12" r:id="rId22"/>
    <sheet name="23国资转移分地区" sheetId="30" r:id="rId23"/>
    <sheet name="24-社保基金收入" sheetId="13" r:id="rId24"/>
    <sheet name="25-社保基金支出" sheetId="14" r:id="rId25"/>
    <sheet name="26-社保基金结余执行" sheetId="15" r:id="rId26"/>
    <sheet name="27-专项债务余额" sheetId="16" r:id="rId27"/>
    <sheet name="28-专项债务分地区" sheetId="17" r:id="rId28"/>
    <sheet name="29-政府性债务余额" sheetId="18" r:id="rId29"/>
    <sheet name="30-地方政府债务分地区" sheetId="19" r:id="rId30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F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G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H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I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K4" authorId="0">
      <text>
        <r>
          <rPr>
            <b/>
            <sz val="9"/>
            <rFont val="宋体"/>
            <charset val="134"/>
          </rPr>
          <t>无说明便隐藏，不打印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F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G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H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I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K4" authorId="0">
      <text>
        <r>
          <rPr>
            <b/>
            <sz val="9"/>
            <rFont val="宋体"/>
            <charset val="134"/>
          </rPr>
          <t>无说明便隐藏，不打印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F4" authorId="0">
      <text>
        <r>
          <rPr>
            <b/>
            <sz val="9"/>
            <color rgb="FF000000"/>
            <rFont val="宋体"/>
            <charset val="134"/>
          </rPr>
          <t>隐藏，不打印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color rgb="FF000000"/>
            <rFont val="宋体"/>
            <charset val="134"/>
          </rPr>
          <t>隐藏，不打印</t>
        </r>
      </text>
    </comment>
    <comment ref="G4" authorId="0">
      <text>
        <r>
          <rPr>
            <b/>
            <sz val="9"/>
            <color rgb="FF000000"/>
            <rFont val="宋体"/>
            <charset val="134"/>
          </rPr>
          <t>隐藏，不打印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H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G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G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E5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B4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  <comment ref="C4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</commentList>
</comments>
</file>

<file path=xl/sharedStrings.xml><?xml version="1.0" encoding="utf-8"?>
<sst xmlns="http://schemas.openxmlformats.org/spreadsheetml/2006/main" count="979" uniqueCount="595">
  <si>
    <t>公开表1</t>
  </si>
  <si>
    <t>2019年遂宁高新区地方一般公共预算收入执行情况表</t>
  </si>
  <si>
    <t>单位：万元</t>
  </si>
  <si>
    <t>预    算    科    目</t>
  </si>
  <si>
    <t>年  初
预算数</t>
  </si>
  <si>
    <t>变  动
预算数</t>
  </si>
  <si>
    <t>实  际
执行数</t>
  </si>
  <si>
    <t>为预算
（%）</t>
  </si>
  <si>
    <t>上  年
决算数</t>
  </si>
  <si>
    <t>调整事项
（上年决算）</t>
  </si>
  <si>
    <t>上  年
决算数
（同口径）</t>
  </si>
  <si>
    <t>同  比
增减（%）</t>
  </si>
  <si>
    <t>为上年决算（%）</t>
  </si>
  <si>
    <t>简要说明</t>
  </si>
  <si>
    <t>税收收入小计</t>
  </si>
  <si>
    <t>一、增值税</t>
  </si>
  <si>
    <t>二、营业税</t>
  </si>
  <si>
    <t>三、企业所得税</t>
  </si>
  <si>
    <t>四、企业所得税退税</t>
  </si>
  <si>
    <t>五、个人所得税</t>
  </si>
  <si>
    <t>六、资源税</t>
  </si>
  <si>
    <t>七、城市维护建设税</t>
  </si>
  <si>
    <t>八、房产税</t>
  </si>
  <si>
    <t>九、印花税</t>
  </si>
  <si>
    <t>十、城镇土地使用税</t>
  </si>
  <si>
    <t>十一、土地增值税</t>
  </si>
  <si>
    <t>十二、车船税</t>
  </si>
  <si>
    <t>十三、耕地占用税</t>
  </si>
  <si>
    <t>十四、契税</t>
  </si>
  <si>
    <t>十五、烟叶税</t>
  </si>
  <si>
    <t>十六、环境保护税</t>
  </si>
  <si>
    <t>十七、其他税收收入</t>
  </si>
  <si>
    <t>非税收入小计</t>
  </si>
  <si>
    <t>十八、专项收入</t>
  </si>
  <si>
    <t>十九、行政事业性收费收入</t>
  </si>
  <si>
    <t>二十、罚没收入</t>
  </si>
  <si>
    <t>二十一、国有资本经营收入</t>
  </si>
  <si>
    <t>二十二、国有资源(资产)有偿使用收入</t>
  </si>
  <si>
    <t>二十三、捐赠收入</t>
  </si>
  <si>
    <t>二十四、政府住房基金收入</t>
  </si>
  <si>
    <t>二十五、其他收入</t>
  </si>
  <si>
    <t>地方一般公共预算收入合计</t>
  </si>
  <si>
    <t>公开表2</t>
  </si>
  <si>
    <t>2019年遂宁高新区一般公共预算支出执行情况表</t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</si>
  <si>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</si>
  <si>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t>年初预算数</t>
  </si>
  <si>
    <t>变动预算数</t>
  </si>
  <si>
    <t>实际执行数</t>
  </si>
  <si>
    <t>上年执行数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</si>
  <si>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</si>
  <si>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</si>
  <si>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</si>
  <si>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</si>
  <si>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</si>
  <si>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</si>
  <si>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</si>
  <si>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</si>
  <si>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</si>
  <si>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</si>
  <si>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</si>
  <si>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</si>
  <si>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</si>
  <si>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</si>
  <si>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</si>
  <si>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</si>
  <si>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</si>
  <si>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</si>
  <si>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</si>
  <si>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</si>
  <si>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</si>
  <si>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</si>
  <si>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</si>
  <si>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>二十四、债务发行费用支出</t>
  </si>
  <si>
    <t>一般公共预算支出合计</t>
  </si>
  <si>
    <t>公开表3</t>
  </si>
  <si>
    <t>2019年遂宁高新区一般公共预算收支执行情况平衡表</t>
  </si>
  <si>
    <t>收   入</t>
  </si>
  <si>
    <t>支   出</t>
  </si>
  <si>
    <t>地方一般公共预算收入</t>
  </si>
  <si>
    <t>一般公共预算支出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</si>
  <si>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</si>
  <si>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</si>
  <si>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</si>
  <si>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</si>
  <si>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</si>
  <si>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</si>
  <si>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一般性转移支付收入</t>
  </si>
  <si>
    <t xml:space="preserve">    专项上解支出</t>
  </si>
  <si>
    <t xml:space="preserve">    专项转移支付收入</t>
  </si>
  <si>
    <t xml:space="preserve">  调出资金</t>
  </si>
  <si>
    <t xml:space="preserve">  上年结余收入</t>
  </si>
  <si>
    <t xml:space="preserve">    补充预算稳定调节基金</t>
  </si>
  <si>
    <t xml:space="preserve">  调入资金   </t>
  </si>
  <si>
    <t xml:space="preserve">   安排预算稳定调节基金</t>
  </si>
  <si>
    <t xml:space="preserve">    调入预算稳定调节基金</t>
  </si>
  <si>
    <t xml:space="preserve">  待偿债置换一般债券结余</t>
  </si>
  <si>
    <t xml:space="preserve">    从政府性基金预算调入</t>
  </si>
  <si>
    <t xml:space="preserve">  拨付国债转贷资金数</t>
  </si>
  <si>
    <t xml:space="preserve">    从国有资本经营预算调入</t>
  </si>
  <si>
    <t xml:space="preserve">  国债转贷资金结余</t>
  </si>
  <si>
    <t xml:space="preserve">    从其他资金调入</t>
  </si>
  <si>
    <t xml:space="preserve">  援助其他地区支出</t>
  </si>
  <si>
    <t xml:space="preserve">  待偿债置换一般债券上年结余</t>
  </si>
  <si>
    <t>债务还本支出</t>
  </si>
  <si>
    <t xml:space="preserve">  国债转贷资金上年结余</t>
  </si>
  <si>
    <t xml:space="preserve">    地方政府一般债券还本支出</t>
  </si>
  <si>
    <t xml:space="preserve">  接受其他地区援助收入</t>
  </si>
  <si>
    <t>债务收入</t>
  </si>
  <si>
    <t xml:space="preserve">  一般债务收入</t>
  </si>
  <si>
    <t xml:space="preserve">    地方政府一般债券收入</t>
  </si>
  <si>
    <t xml:space="preserve">    地方政府向国际组织借款收入</t>
  </si>
  <si>
    <t>收  入  总  计</t>
  </si>
  <si>
    <t>支  出  总  计</t>
  </si>
  <si>
    <t>年终结余</t>
  </si>
  <si>
    <t xml:space="preserve">   其中：结转下年支出</t>
  </si>
  <si>
    <t>公开表4</t>
  </si>
  <si>
    <t>2019年中省市对遂宁高新区税收返还
和转移支付补助执行情况表</t>
  </si>
  <si>
    <t>上级补助收入</t>
  </si>
  <si>
    <t xml:space="preserve">  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</si>
  <si>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</si>
  <si>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</si>
  <si>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</si>
  <si>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</si>
  <si>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</si>
  <si>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其他税收返还收入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</si>
  <si>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</si>
  <si>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</si>
  <si>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</si>
  <si>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</si>
  <si>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</si>
  <si>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</si>
  <si>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</si>
  <si>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</si>
  <si>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</si>
  <si>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</si>
  <si>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</si>
  <si>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</si>
  <si>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</si>
  <si>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产粮（油）大县奖励资金收入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</si>
  <si>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</si>
  <si>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</si>
  <si>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</si>
  <si>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</si>
  <si>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</si>
  <si>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</si>
  <si>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  其他一般性转移支付收入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</si>
  <si>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</si>
  <si>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</si>
  <si>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</si>
  <si>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</si>
  <si>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</si>
  <si>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</si>
  <si>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</si>
  <si>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</si>
  <si>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</si>
  <si>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</si>
  <si>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</si>
  <si>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</si>
  <si>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</si>
  <si>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</si>
  <si>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</si>
  <si>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</si>
  <si>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</si>
  <si>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</si>
  <si>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</si>
  <si>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</si>
  <si>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</si>
  <si>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>公开表5</t>
  </si>
  <si>
    <t>2019年遂宁高新区一般公共预算政府经济分类科目
支出执行情况表</t>
  </si>
  <si>
    <t>调整（变动）
预算数</t>
  </si>
  <si>
    <t>一、机关工资福利支出</t>
  </si>
  <si>
    <t xml:space="preserve">    其中：工资奖金津补贴</t>
  </si>
  <si>
    <t xml:space="preserve">          社会保障缴费</t>
  </si>
  <si>
    <t xml:space="preserve">          住房公积金 </t>
  </si>
  <si>
    <t xml:space="preserve">          其他工资福利支出</t>
  </si>
  <si>
    <t>二、机关商品和服务支出</t>
  </si>
  <si>
    <t xml:space="preserve">    其中：办公经费</t>
  </si>
  <si>
    <t xml:space="preserve">          会议费</t>
  </si>
  <si>
    <t xml:space="preserve">          培训费</t>
  </si>
  <si>
    <t xml:space="preserve">          专用材料购置费</t>
  </si>
  <si>
    <t xml:space="preserve">          委托业务费</t>
  </si>
  <si>
    <t xml:space="preserve">          公务接待费</t>
  </si>
  <si>
    <t xml:space="preserve">          因公出国（境）费用</t>
  </si>
  <si>
    <t xml:space="preserve">          公务用车运行维护费</t>
  </si>
  <si>
    <t xml:space="preserve">          维修（护）费</t>
  </si>
  <si>
    <t xml:space="preserve">          其他商品和服务支出</t>
  </si>
  <si>
    <t>三、机关资本性支出（一）</t>
  </si>
  <si>
    <t xml:space="preserve">    其中：房屋建筑物购建</t>
  </si>
  <si>
    <t xml:space="preserve">          基础设施建设</t>
  </si>
  <si>
    <t xml:space="preserve">          公务用车购置</t>
  </si>
  <si>
    <t xml:space="preserve">          土地拆迁补偿和安置支出</t>
  </si>
  <si>
    <t xml:space="preserve">          设备购置</t>
  </si>
  <si>
    <t xml:space="preserve">          大型修缮</t>
  </si>
  <si>
    <t xml:space="preserve">          其他资本性支出</t>
  </si>
  <si>
    <t>四、机关资本性支出（二）</t>
  </si>
  <si>
    <t>五、对事业单位经常性补助</t>
  </si>
  <si>
    <t xml:space="preserve">    其中：工资福利支出</t>
  </si>
  <si>
    <t xml:space="preserve">          商品和服务支出</t>
  </si>
  <si>
    <t xml:space="preserve">          其他对事业单位补助</t>
  </si>
  <si>
    <t>六、对事业单位资本性补助</t>
  </si>
  <si>
    <t xml:space="preserve">    其中：资本性支出（一）</t>
  </si>
  <si>
    <t xml:space="preserve">          资本性支出（二）</t>
  </si>
  <si>
    <t>七、对企业补助</t>
  </si>
  <si>
    <t xml:space="preserve">    其中：费用补贴</t>
  </si>
  <si>
    <t xml:space="preserve">          利息补贴</t>
  </si>
  <si>
    <t xml:space="preserve">          其他对企业补助</t>
  </si>
  <si>
    <t>八、对企业资本性支出</t>
  </si>
  <si>
    <t xml:space="preserve">    其中：对企业资本性支出（一）</t>
  </si>
  <si>
    <t xml:space="preserve">          对企业资本性支出（二）</t>
  </si>
  <si>
    <t>九、对个人和家庭的补助</t>
  </si>
  <si>
    <t xml:space="preserve">    其中：社会福利和救助</t>
  </si>
  <si>
    <t xml:space="preserve">          助学金</t>
  </si>
  <si>
    <t xml:space="preserve">          个人农业生产补贴</t>
  </si>
  <si>
    <t xml:space="preserve">          离退休费</t>
  </si>
  <si>
    <t xml:space="preserve">          其他对个人和家庭补助</t>
  </si>
  <si>
    <t>十、对社会保障基金补助</t>
  </si>
  <si>
    <t xml:space="preserve">    其中：对社会保险基金补助</t>
  </si>
  <si>
    <t xml:space="preserve">          补充全国社会保障基金</t>
  </si>
  <si>
    <t>十一、债务利息及费用支出</t>
  </si>
  <si>
    <t xml:space="preserve">    其中：国内债务付息</t>
  </si>
  <si>
    <t xml:space="preserve">          国外债务付息</t>
  </si>
  <si>
    <t xml:space="preserve">          国内债务发行费用</t>
  </si>
  <si>
    <t xml:space="preserve">          国外债务发行费用</t>
  </si>
  <si>
    <t>十二、其他支出</t>
  </si>
  <si>
    <t xml:space="preserve">    其中：赠与</t>
  </si>
  <si>
    <t xml:space="preserve">          国家赔偿费用支出</t>
  </si>
  <si>
    <t xml:space="preserve">          对民间非营利组织和群众性自治组织补贴</t>
  </si>
  <si>
    <t xml:space="preserve">          其他支出</t>
  </si>
  <si>
    <t>合    计</t>
  </si>
  <si>
    <t>公开表6</t>
  </si>
  <si>
    <t>2019年遂宁高新区区本级一般公共预算收入执行情况表</t>
  </si>
  <si>
    <t>公开表7</t>
  </si>
  <si>
    <t>2019年遂宁高新区区本级一般公共预算支出执行情况表</t>
  </si>
  <si>
    <t>公开表8</t>
  </si>
  <si>
    <t>2019年遂宁高新区区本级一般公共预算收支执行情况平衡表</t>
  </si>
  <si>
    <t>公开表9</t>
  </si>
  <si>
    <t>2019年高新区对下税收返还和转移支付补助分地区预算执行情况表</t>
  </si>
  <si>
    <t>金额：万元</t>
  </si>
  <si>
    <t>地  区</t>
  </si>
  <si>
    <t>预算数</t>
  </si>
  <si>
    <t>高新区</t>
  </si>
  <si>
    <t>xx（区、县）</t>
  </si>
  <si>
    <t>待清算分配数</t>
  </si>
  <si>
    <t>合计</t>
  </si>
  <si>
    <t>公开表10</t>
  </si>
  <si>
    <t>2019年高新区对下税收返还和转移支付补助预算执行情况表</t>
  </si>
  <si>
    <t>转移支付名称</t>
  </si>
  <si>
    <t>一、（市、县）对下转移支付</t>
  </si>
  <si>
    <t>（一）（市、县）对下一般性转移支付</t>
  </si>
  <si>
    <t xml:space="preserve"> 其中：均衡性转移支付</t>
  </si>
  <si>
    <t>体制结算补助</t>
  </si>
  <si>
    <t>……</t>
  </si>
  <si>
    <t>（二）（市、县）对下专项转移支付</t>
  </si>
  <si>
    <t xml:space="preserve"> 其中：民族事业发展资金</t>
  </si>
  <si>
    <t>青少年事业发展专项资金</t>
  </si>
  <si>
    <t>基层行政单位救灾专项资金</t>
  </si>
  <si>
    <t>妇女儿童事业发展专项资金</t>
  </si>
  <si>
    <t>质量技术监督专项资金</t>
  </si>
  <si>
    <t>技术改造与转型升级资金</t>
  </si>
  <si>
    <t>安全生产专项资金</t>
  </si>
  <si>
    <t>中国制造2025四川行动计划资金</t>
  </si>
  <si>
    <t>重点产业发展资金</t>
  </si>
  <si>
    <t>工业经济运行应急与要素保障资金</t>
  </si>
  <si>
    <t>科技服务业发展资金</t>
  </si>
  <si>
    <t>煤炭工业可持续发展资金</t>
  </si>
  <si>
    <t>中小企业发展专项资金</t>
  </si>
  <si>
    <t>二、（市、县）对下税收返还</t>
  </si>
  <si>
    <t>消费税和增值税税收返还</t>
  </si>
  <si>
    <t>所得税基数返还</t>
  </si>
  <si>
    <t>成品油税费改革税收返还</t>
  </si>
  <si>
    <t>增值税“五五分享”税收返还</t>
  </si>
  <si>
    <t>公开表11</t>
  </si>
  <si>
    <t>2019年遂宁高新区政府性基金收入执行情况表</t>
  </si>
  <si>
    <t>预算科目</t>
  </si>
  <si>
    <t>为预算（%）</t>
  </si>
  <si>
    <t>一、农网还贷资金收入</t>
  </si>
  <si>
    <t>二、港口建设费收入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</si>
  <si>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</si>
  <si>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</si>
  <si>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</si>
  <si>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</si>
  <si>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</si>
  <si>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</si>
  <si>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</si>
  <si>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</si>
  <si>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</si>
  <si>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</si>
  <si>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</si>
  <si>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</si>
  <si>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</si>
  <si>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政府性基金预算收入合计</t>
  </si>
  <si>
    <t>公开表12</t>
  </si>
  <si>
    <t>2019年遂宁高新区政府性基金支出执行情况表</t>
  </si>
  <si>
    <t>为上年决算
（%）</t>
  </si>
  <si>
    <t>一、国家电影事业发展专项资金及对应专项债务收入安排的支出</t>
  </si>
  <si>
    <t>二、大中型水库移民后期扶持基金支出</t>
  </si>
  <si>
    <t>三、小型水库移民扶助基金及对应专项债务收入安排的支出</t>
  </si>
  <si>
    <t>四、可再生能源电价附加收入安排的支出</t>
  </si>
  <si>
    <t>五、国有土地使用权出让收入及对应专项债务收入安排的支出</t>
  </si>
  <si>
    <t>六、国有土地收益基金及对应专项债务收入安排的支出</t>
  </si>
  <si>
    <t>七、农业土地开发资金及对应专项债务收入安排的支出</t>
  </si>
  <si>
    <t>八、城市基础设施配套费及对应专项债务收入安排的支出</t>
  </si>
  <si>
    <t>九、污水处理费及对应专项债务收入安排的支出</t>
  </si>
  <si>
    <t>十、大中型水库库区基金及对应专项债务收入安排的支出</t>
  </si>
  <si>
    <t>十一、国家重大水利工程建设基金及对应专项债务收入安排的支出</t>
  </si>
  <si>
    <t>十二、车辆通行费及对应专项债务收入安排的支出</t>
  </si>
  <si>
    <t>十三、港口建设费及对应专项债务收入安排的支出</t>
  </si>
  <si>
    <t>十四、民航发展基金支出</t>
  </si>
  <si>
    <t>十五、农网还贷资金支出</t>
  </si>
  <si>
    <t>十六、旅游发展基金支出</t>
  </si>
  <si>
    <t>十七、其他政府性基金及对应专项债务收入安排的支出</t>
  </si>
  <si>
    <t>十八、彩票发行销售机构业务费安排的支出</t>
  </si>
  <si>
    <t>十九、彩票公益金及对应专项债务收入安排的支出</t>
  </si>
  <si>
    <t>二十、地方政府专项债务付息支出</t>
  </si>
  <si>
    <t>二十一、地方政府专项债务发行费用支出</t>
  </si>
  <si>
    <t xml:space="preserve">二十二、棚户区改造专项债券收入安排的支出  </t>
  </si>
  <si>
    <t>政府性基金预算支出合计</t>
  </si>
  <si>
    <t>公开表13</t>
  </si>
  <si>
    <t>2019年遂宁高新区政府性基金收支执行情况平衡表</t>
  </si>
  <si>
    <t>政府性基金收入</t>
  </si>
  <si>
    <t>政府性基金支出</t>
  </si>
  <si>
    <t>调入资金</t>
  </si>
  <si>
    <t xml:space="preserve">  地方政府专项债务还本支出</t>
  </si>
  <si>
    <t xml:space="preserve">  地方政府债务收入</t>
  </si>
  <si>
    <t>收入总计</t>
  </si>
  <si>
    <t>支出总计</t>
  </si>
  <si>
    <t>公开表14</t>
  </si>
  <si>
    <r>
      <rPr>
        <b/>
        <sz val="20"/>
        <color rgb="FF000000"/>
        <rFont val="宋体"/>
        <charset val="134"/>
      </rPr>
      <t>2019年中省</t>
    </r>
    <r>
      <rPr>
        <b/>
        <sz val="20"/>
        <rFont val="宋体"/>
        <charset val="134"/>
      </rPr>
      <t>市</t>
    </r>
    <r>
      <rPr>
        <b/>
        <sz val="20"/>
        <color rgb="FF000000"/>
        <rFont val="宋体"/>
        <charset val="134"/>
      </rPr>
      <t>对遂宁高新区政府性基金
转移支付补助执行情况表</t>
    </r>
  </si>
  <si>
    <t xml:space="preserve">    农网还贷资金收入</t>
  </si>
  <si>
    <t xml:space="preserve">    铁路建设基金收入</t>
  </si>
  <si>
    <t xml:space="preserve">    民航发展基金收入</t>
  </si>
  <si>
    <t xml:space="preserve">    海南省高等级公路车辆通行附加费收入</t>
  </si>
  <si>
    <t xml:space="preserve">    港口建设费收入</t>
  </si>
  <si>
    <t xml:space="preserve">    旅游发展基金收入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</si>
  <si>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</si>
  <si>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</si>
  <si>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</si>
  <si>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国有土地使用权出让收入</t>
  </si>
  <si>
    <t xml:space="preserve">    大中型水库移民后期扶持基金收入</t>
  </si>
  <si>
    <t xml:space="preserve">    大中型水库库区基金收入</t>
  </si>
  <si>
    <t xml:space="preserve">    三峡水库库区基金收入</t>
  </si>
  <si>
    <t xml:space="preserve">    中央特别国债经营基金收入</t>
  </si>
  <si>
    <t xml:space="preserve">    中央特别国债经营基金财务收入</t>
  </si>
  <si>
    <t xml:space="preserve">    彩票公益金收入</t>
  </si>
  <si>
    <t xml:space="preserve">    城市基础设施配套费收入</t>
  </si>
  <si>
    <t xml:space="preserve">    小型水库移民扶助基金收入</t>
  </si>
  <si>
    <t xml:space="preserve">    国家重大水利工程建设基金收入</t>
  </si>
  <si>
    <t xml:space="preserve">    车辆通行费</t>
  </si>
  <si>
    <t xml:space="preserve">    核电站乏燃料处理处置基金收入</t>
  </si>
  <si>
    <t xml:space="preserve">    可再生能源电价附加收入</t>
  </si>
  <si>
    <t xml:space="preserve">    船舶油污损害赔偿基金收入</t>
  </si>
  <si>
    <t xml:space="preserve">    废弃电器电子产品处理基金收入</t>
  </si>
  <si>
    <t xml:space="preserve">    污水处理费收入</t>
  </si>
  <si>
    <t xml:space="preserve">    彩票发行机构和彩票销售机构的业务费用</t>
  </si>
  <si>
    <t xml:space="preserve">    其他政府性基金收入</t>
  </si>
  <si>
    <t>公开表15</t>
  </si>
  <si>
    <t>2019年遂宁高新区区本级政府性基金收入执行情况表</t>
  </si>
  <si>
    <t>公开表16</t>
  </si>
  <si>
    <t>2019年遂宁高新区区本级政府性基金支出执行情况表</t>
  </si>
  <si>
    <t>公开表17</t>
  </si>
  <si>
    <t>2019年高新区对下政府性基金转移支付补助分地区执行情况表</t>
  </si>
  <si>
    <t>地区</t>
  </si>
  <si>
    <t>公开表18</t>
  </si>
  <si>
    <t>2019年高新区对下政府性基金转移支付补助执行情况表</t>
  </si>
  <si>
    <t>预 算 科 目</t>
  </si>
  <si>
    <t>补助下级支出</t>
  </si>
  <si>
    <t xml:space="preserve">   一、国家电影事业发展专项资金安排支出</t>
  </si>
  <si>
    <t xml:space="preserve">   二、大中型水库移民后期扶持基金支出</t>
  </si>
  <si>
    <t xml:space="preserve">   三、小型水库移民扶助基金安排支出</t>
  </si>
  <si>
    <t xml:space="preserve">   四、国有土地使用权出让收入安排的支出</t>
  </si>
  <si>
    <t xml:space="preserve">   五、城市公用事业附加安排的支出</t>
  </si>
  <si>
    <t xml:space="preserve">   六、国有土地收益基金安排的支出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</si>
  <si>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七、农业土地开发资金安排的支出</t>
    </r>
  </si>
  <si>
    <t xml:space="preserve">   八、城市基础设施配套费安排的支出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</si>
  <si>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九、污水处理费安排的支出</t>
    </r>
  </si>
  <si>
    <t xml:space="preserve">   十、大中型水库库区基金安排的支出</t>
  </si>
  <si>
    <t xml:space="preserve">   十一、国家重大水利工程建设基金安排的支出</t>
  </si>
  <si>
    <t xml:space="preserve">   十二、车辆通行费安排的支出</t>
  </si>
  <si>
    <t xml:space="preserve">   十三、港口建设费安排的支出</t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</si>
  <si>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十四、民航发展基金支出</t>
    </r>
  </si>
  <si>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十五、新型墙体材料专项基金安排的支出</t>
    </r>
  </si>
  <si>
    <t xml:space="preserve">   十六、农网还贷资金支出</t>
  </si>
  <si>
    <t xml:space="preserve">   十七、其他政府性基金安排的支出</t>
  </si>
  <si>
    <t xml:space="preserve">   十八、彩票发行销售机构业务费安排的支出</t>
  </si>
  <si>
    <t xml:space="preserve">   十九、彩票公益金安排的支出</t>
  </si>
  <si>
    <t>公开表19</t>
  </si>
  <si>
    <t>2019年遂宁高新区区本级政府性基金收支执行情况平衡表</t>
  </si>
  <si>
    <t>公开表20</t>
  </si>
  <si>
    <t>2019年遂宁高新区国有资本经营预算收入执行情况表</t>
  </si>
  <si>
    <t>调  整
预算数</t>
  </si>
  <si>
    <t>增减
（%）</t>
  </si>
  <si>
    <t>一、利润收入</t>
  </si>
  <si>
    <t xml:space="preserve">    烟草企业利润收入</t>
  </si>
  <si>
    <t xml:space="preserve">    石油石化企业利润收入</t>
  </si>
  <si>
    <t xml:space="preserve">    电力企业利润收入</t>
  </si>
  <si>
    <t xml:space="preserve">    电信企业利润收入</t>
  </si>
  <si>
    <t xml:space="preserve">    煤炭企业利润收入</t>
  </si>
  <si>
    <t xml:space="preserve">    有色冶金采掘企业利润收入</t>
  </si>
  <si>
    <t xml:space="preserve">    钢铁企业利润收入</t>
  </si>
  <si>
    <t xml:space="preserve">    化工企业利润收入</t>
  </si>
  <si>
    <t xml:space="preserve">    运输企业利润收入</t>
  </si>
  <si>
    <t xml:space="preserve">    电子企业利润收入</t>
  </si>
  <si>
    <t xml:space="preserve">    机械企业利润收入</t>
  </si>
  <si>
    <t xml:space="preserve">    投资服务企业利润收入</t>
  </si>
  <si>
    <t xml:space="preserve">    纺织轻工企业利润收入</t>
  </si>
  <si>
    <t xml:space="preserve">    贸易企业利润收入</t>
  </si>
  <si>
    <t xml:space="preserve">    建筑施工企业利润收入</t>
  </si>
  <si>
    <t xml:space="preserve">    房地产企业利润收入</t>
  </si>
  <si>
    <t xml:space="preserve">    建材企业利润收入</t>
  </si>
  <si>
    <t xml:space="preserve">    境外企业利润收入</t>
  </si>
  <si>
    <t xml:space="preserve">    对外合作企业利润收入</t>
  </si>
  <si>
    <t xml:space="preserve">    医药企业利润收入</t>
  </si>
  <si>
    <t xml:space="preserve">    农林牧渔企业利润收入</t>
  </si>
  <si>
    <t xml:space="preserve">    邮政企业利润收入</t>
  </si>
  <si>
    <t xml:space="preserve">    军工企业利润收入</t>
  </si>
  <si>
    <t xml:space="preserve">    转制科研院所利润收入</t>
  </si>
  <si>
    <t xml:space="preserve">    地质勘查企业利润收入</t>
  </si>
  <si>
    <t xml:space="preserve">    卫生体育福利企业利润收入</t>
  </si>
  <si>
    <t xml:space="preserve">    教育文化广播企业利润收入</t>
  </si>
  <si>
    <t xml:space="preserve">    科学研究企业利润收入</t>
  </si>
  <si>
    <t xml:space="preserve">    机关社团企业利润收入</t>
  </si>
  <si>
    <t xml:space="preserve">    金融企业利润收入（国资预算）</t>
  </si>
  <si>
    <t xml:space="preserve">    其他国有资本经营预算企业利润收入</t>
  </si>
  <si>
    <t>二、股利、股息收入</t>
  </si>
  <si>
    <t xml:space="preserve">    国有控股公司股利、股息收入</t>
  </si>
  <si>
    <t xml:space="preserve">    国有参股公司股利、股息收入</t>
  </si>
  <si>
    <t xml:space="preserve">    金融企业股利、股息收入（国资预算）</t>
  </si>
  <si>
    <t xml:space="preserve">    其他国有资本经营预算企业股利、股息收入</t>
  </si>
  <si>
    <t>三、产权转让收入</t>
  </si>
  <si>
    <t xml:space="preserve">    国有股减持收入</t>
  </si>
  <si>
    <t xml:space="preserve">    国有股权、股份转让收入</t>
  </si>
  <si>
    <t xml:space="preserve">    国有独资企业产权转让收入</t>
  </si>
  <si>
    <t xml:space="preserve">    金融企业产权转让收入</t>
  </si>
  <si>
    <t xml:space="preserve">    其他国有资本经营预算企业产权转让收入</t>
  </si>
  <si>
    <t>四、清算收入</t>
  </si>
  <si>
    <t xml:space="preserve">    国有股权、股份清算收入</t>
  </si>
  <si>
    <t xml:space="preserve">    国有独资企业清算收入</t>
  </si>
  <si>
    <t xml:space="preserve">    其他国有资本经营预算企业清算收入</t>
  </si>
  <si>
    <t>五、其他收入</t>
  </si>
  <si>
    <t xml:space="preserve">    其他国有资本经营预算收入</t>
  </si>
  <si>
    <t>国有资本经营预算收入</t>
  </si>
  <si>
    <t>国有资本经营预算转移支付收入</t>
  </si>
  <si>
    <t>上年结转收入</t>
  </si>
  <si>
    <t>说明：因河东新区财政预算体制原因，无国有资本经营收入预算</t>
  </si>
  <si>
    <t>公开表21</t>
  </si>
  <si>
    <t>2019年遂宁高新区国有资本经营预算支出执行情况表</t>
  </si>
  <si>
    <t>科目代码</t>
  </si>
  <si>
    <t>一、社会保障和就业支出</t>
  </si>
  <si>
    <t xml:space="preserve">  （一）补充全国社会保障基金支出</t>
  </si>
  <si>
    <t xml:space="preserve">      国有资本经营预算补充社保基金支出</t>
  </si>
  <si>
    <t>二、国有资本经营预算支出</t>
  </si>
  <si>
    <t xml:space="preserve">  （一）解决历史遗留问题及改革成本支出</t>
  </si>
  <si>
    <t xml:space="preserve">      厂办大集体改革支出</t>
  </si>
  <si>
    <t xml:space="preserve"> 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</si>
  <si>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</si>
  <si>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</si>
  <si>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</si>
  <si>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</si>
  <si>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</si>
  <si>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</si>
  <si>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</si>
  <si>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 xml:space="preserve">  （二）国有企业资本金注入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</si>
  <si>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</si>
  <si>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</si>
  <si>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</si>
  <si>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</si>
  <si>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</si>
  <si>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</si>
  <si>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</si>
  <si>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</si>
  <si>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 xml:space="preserve">  （三）国有企业政策性补贴</t>
  </si>
  <si>
    <t xml:space="preserve">      国有企业政策性补贴</t>
  </si>
  <si>
    <t xml:space="preserve">  （四）金融国有资本经营预算支出</t>
  </si>
  <si>
    <t xml:space="preserve">      资本性支出</t>
  </si>
  <si>
    <t xml:space="preserve">      改革性支出</t>
  </si>
  <si>
    <t xml:space="preserve">      其他金融国有资本经营预算支出</t>
  </si>
  <si>
    <t xml:space="preserve">  （五）其他国有资本经营预算支出</t>
  </si>
  <si>
    <t xml:space="preserve">      其他国有资本经营预算支出</t>
  </si>
  <si>
    <t>三、转移性支出</t>
  </si>
  <si>
    <t xml:space="preserve">  （一）调出资金</t>
  </si>
  <si>
    <t xml:space="preserve">      国有资本经营预算调出资金</t>
  </si>
  <si>
    <t>国有资本经营预算支出</t>
  </si>
  <si>
    <t>结转下年支出</t>
  </si>
  <si>
    <t>公开表22</t>
  </si>
  <si>
    <t>2019年遂宁高新区国有资本经营预算收支执行情况平衡表</t>
  </si>
  <si>
    <t xml:space="preserve">  一、利润收入</t>
  </si>
  <si>
    <t xml:space="preserve">  一、解决历史遗留问题及改革成本支出</t>
  </si>
  <si>
    <t xml:space="preserve">  二、股利、股息收入</t>
  </si>
  <si>
    <t xml:space="preserve">  二、国有企业资本金注入</t>
  </si>
  <si>
    <t xml:space="preserve">  三、产权转让收入</t>
  </si>
  <si>
    <t xml:space="preserve">  三、国有企业政策性补贴</t>
  </si>
  <si>
    <t xml:space="preserve">  四、清算收入</t>
  </si>
  <si>
    <t xml:space="preserve">  四、金融国有资本经营预算支出</t>
  </si>
  <si>
    <t xml:space="preserve">  五、其他收入</t>
  </si>
  <si>
    <t xml:space="preserve">  五、其他国有资本经营预算支出</t>
  </si>
  <si>
    <t>转移支付收入</t>
  </si>
  <si>
    <t>转移支付支出</t>
  </si>
  <si>
    <t>调出资金</t>
  </si>
  <si>
    <t>公开表23</t>
  </si>
  <si>
    <t>2019年高新区对下国有资本经营预算转移支付补助分地区执行情况表</t>
  </si>
  <si>
    <t>公开表24</t>
  </si>
  <si>
    <t>2019年遂宁高新区社会保险基金收入执行情况表</t>
  </si>
  <si>
    <t>一、城镇职工基本医疗保险基金收入</t>
  </si>
  <si>
    <t xml:space="preserve">    其中：基本医疗保险费收入</t>
  </si>
  <si>
    <r>
      <rPr>
        <sz val="12"/>
        <rFont val="宋体"/>
        <charset val="134"/>
      </rPr>
      <t xml:space="preserve">  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>基本医疗保险基金财政补贴收入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</si>
  <si>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 xml:space="preserve"> 其他基本医疗保险基金收入</t>
    </r>
  </si>
  <si>
    <t>二、城乡居民基本医疗保险基金收入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</si>
  <si>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其中：城乡居民基本医疗保险基金收入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</si>
  <si>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  财政补贴收入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</si>
  <si>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  </t>
    </r>
    <r>
      <rPr>
        <sz val="12"/>
        <rFont val="宋体"/>
        <charset val="134"/>
      </rPr>
      <t>其他收入</t>
    </r>
  </si>
  <si>
    <t>三、失业保险基金收入</t>
  </si>
  <si>
    <t xml:space="preserve">    其中：失业保险费收入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</si>
  <si>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 xml:space="preserve"> 其他失业保险基金收入</t>
    </r>
  </si>
  <si>
    <t>四、工伤保险基金收入</t>
  </si>
  <si>
    <t xml:space="preserve">    其中：工伤保险费收入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</si>
  <si>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</t>
    </r>
    <r>
      <rPr>
        <sz val="12"/>
        <rFont val="宋体"/>
        <charset val="134"/>
      </rPr>
      <t>其他工伤保险基金收入</t>
    </r>
  </si>
  <si>
    <t>五、生育保险基金收入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</si>
  <si>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其中：生育保险基金收入</t>
    </r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</si>
  <si>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    </t>
    </r>
    <r>
      <rPr>
        <sz val="12"/>
        <rFont val="宋体"/>
        <charset val="134"/>
      </rPr>
      <t>其他生育保险基金收入</t>
    </r>
  </si>
  <si>
    <t>六、城乡居民基本养老保险基金收入</t>
  </si>
  <si>
    <r>
      <rPr>
        <sz val="12"/>
        <rFont val="宋体"/>
        <charset val="134"/>
      </rPr>
      <t xml:space="preserve"> </t>
    </r>
    <r>
      <rPr>
        <sz val="11"/>
        <color theme="1"/>
        <rFont val="宋体"/>
        <charset val="134"/>
      </rPr>
      <t xml:space="preserve">   其中：城乡居民基本养老保险基金收入</t>
    </r>
  </si>
  <si>
    <t>社会保险基金
收入合计</t>
  </si>
  <si>
    <t>合  计</t>
  </si>
  <si>
    <t>其中：保险基金收入</t>
  </si>
  <si>
    <t xml:space="preserve">      财政补贴收入</t>
  </si>
  <si>
    <t>其他保险基金收入</t>
  </si>
  <si>
    <t>公开表25</t>
  </si>
  <si>
    <t>2019年遂宁高新区社会保险基金支出执行情况表</t>
  </si>
  <si>
    <t>一、城镇职工基本医疗保险基金支出</t>
  </si>
  <si>
    <t xml:space="preserve">    其中：基本医疗保险基金待遇支出</t>
  </si>
  <si>
    <r>
      <rPr>
        <sz val="12"/>
        <rFont val="宋体"/>
        <charset val="134"/>
      </rPr>
      <t xml:space="preserve">  </t>
    </r>
    <r>
      <rPr>
        <sz val="11"/>
        <rFont val="宋体"/>
        <charset val="134"/>
      </rPr>
      <t xml:space="preserve"> </t>
    </r>
    <r>
      <rPr>
        <sz val="12"/>
        <rFont val="宋体"/>
        <charset val="134"/>
      </rPr>
      <t>其他基本医疗保险基金支出</t>
    </r>
  </si>
  <si>
    <t>二、城乡居民基本医疗保险基金支出</t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</si>
  <si>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 其中：城乡居民基本医疗保险基金支出</t>
    </r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</si>
  <si>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     其他城乡居民基本医疗保险基金支出</t>
    </r>
  </si>
  <si>
    <t>三、失业保险基金支出</t>
  </si>
  <si>
    <t xml:space="preserve">    其中：失业保险待遇支出</t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</si>
  <si>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2"/>
        <rFont val="宋体"/>
        <charset val="134"/>
      </rPr>
      <t>医疗保险费支出</t>
    </r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</si>
  <si>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2"/>
        <rFont val="宋体"/>
        <charset val="134"/>
      </rPr>
      <t>丧葬抚恤补助支出</t>
    </r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</si>
  <si>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2"/>
        <rFont val="宋体"/>
        <charset val="134"/>
      </rPr>
      <t>稳岗补贴支出</t>
    </r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</si>
  <si>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2"/>
        <rFont val="宋体"/>
        <charset val="134"/>
      </rPr>
      <t>上解上级支出</t>
    </r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</si>
  <si>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2"/>
        <rFont val="宋体"/>
        <charset val="134"/>
      </rPr>
      <t>其他失业保险基金支出</t>
    </r>
  </si>
  <si>
    <t>四、工伤保险基金支出</t>
  </si>
  <si>
    <t xml:space="preserve">    其中：工伤保险待遇支出</t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</si>
  <si>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2"/>
        <rFont val="宋体"/>
        <charset val="134"/>
      </rPr>
      <t>其他工伤保险基金支出</t>
    </r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</si>
  <si>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2"/>
        <rFont val="宋体"/>
        <charset val="134"/>
      </rPr>
      <t>上解统筹基金支出</t>
    </r>
  </si>
  <si>
    <t>五、生育保险基金支出</t>
  </si>
  <si>
    <t xml:space="preserve">    其中：生育保险待遇支出</t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</si>
  <si>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</t>
    </r>
    <r>
      <rPr>
        <sz val="12"/>
        <rFont val="宋体"/>
        <charset val="134"/>
      </rPr>
      <t>其他生育保险基金支出</t>
    </r>
  </si>
  <si>
    <t>六、城乡居民基本养老保险基金支出</t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</si>
  <si>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</rPr>
      <t xml:space="preserve">   其中：城乡居民基本养老保险基金支出</t>
    </r>
  </si>
  <si>
    <t>社会保险基金支出合计</t>
  </si>
  <si>
    <t>公开表26</t>
  </si>
  <si>
    <t>2019年遂宁高新区社会保险基金结余执行情况表</t>
  </si>
  <si>
    <t>一、城镇职工基本医疗保险基金本年收支结余</t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</si>
  <si>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  <scheme val="minor"/>
      </rPr>
      <t xml:space="preserve">   </t>
    </r>
    <r>
      <rPr>
        <sz val="12"/>
        <rFont val="宋体"/>
        <charset val="134"/>
      </rPr>
      <t>城镇职工基本医疗保险基金年末滚存结余</t>
    </r>
  </si>
  <si>
    <t>二、城乡居民基本医疗保险基金本年收支结余</t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</si>
  <si>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  <scheme val="minor"/>
      </rPr>
      <t xml:space="preserve">   </t>
    </r>
    <r>
      <rPr>
        <sz val="12"/>
        <rFont val="宋体"/>
        <charset val="134"/>
      </rPr>
      <t>城乡居民基本医疗保险基金年末滚存结余</t>
    </r>
  </si>
  <si>
    <t>三、失业保险基金本年收支结余</t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</si>
  <si>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  <scheme val="minor"/>
      </rPr>
      <t xml:space="preserve">   </t>
    </r>
    <r>
      <rPr>
        <sz val="12"/>
        <rFont val="宋体"/>
        <charset val="134"/>
      </rPr>
      <t>失业保险基金年末滚存结余</t>
    </r>
  </si>
  <si>
    <t>四、工伤保险基金本年收支结余</t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</si>
  <si>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  <scheme val="minor"/>
      </rPr>
      <t xml:space="preserve">   </t>
    </r>
    <r>
      <rPr>
        <sz val="12"/>
        <rFont val="宋体"/>
        <charset val="134"/>
      </rPr>
      <t>工伤保险基金年末滚存结余</t>
    </r>
  </si>
  <si>
    <t>五、生育保险基金本年收支结余</t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</si>
  <si>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  <scheme val="minor"/>
      </rPr>
      <t xml:space="preserve">   </t>
    </r>
    <r>
      <rPr>
        <sz val="12"/>
        <rFont val="宋体"/>
        <charset val="134"/>
      </rPr>
      <t>生育保险基金年末滚存结余</t>
    </r>
  </si>
  <si>
    <t>六、城乡居民基本养老保险基金本年收支结余</t>
  </si>
  <si>
    <r>
      <rPr>
        <sz val="12"/>
        <rFont val="宋体"/>
        <charset val="134"/>
      </rPr>
      <t xml:space="preserve"> </t>
    </r>
    <r>
      <rPr>
        <sz val="11"/>
        <rFont val="宋体"/>
        <charset val="134"/>
        <scheme val="minor"/>
      </rPr>
      <t xml:space="preserve">   </t>
    </r>
    <r>
      <rPr>
        <sz val="12"/>
        <rFont val="宋体"/>
        <charset val="134"/>
      </rPr>
      <t>城乡居民基本养老保险基金年末滚存结余</t>
    </r>
  </si>
  <si>
    <t>社会保险基金本年收支结余</t>
  </si>
  <si>
    <t>社会保险基金年末滚存结余</t>
  </si>
  <si>
    <t>公开表27</t>
  </si>
  <si>
    <t>2019年高新区地方政府专项债务余额情况表</t>
  </si>
  <si>
    <t>项    目</t>
  </si>
  <si>
    <t>专项债务</t>
  </si>
  <si>
    <t>专项债券</t>
  </si>
  <si>
    <t>非债券形式
债  务</t>
  </si>
  <si>
    <t>一、2018年末余额</t>
  </si>
  <si>
    <t>二、2019年新增额</t>
  </si>
  <si>
    <t>三、2019年或有债务转化额</t>
  </si>
  <si>
    <t>四、2019年偿还额</t>
  </si>
  <si>
    <t>五、2019年末余额</t>
  </si>
  <si>
    <t>说明：本表反映的举借额和偿还额均包含置换债券和再融资债券。</t>
  </si>
  <si>
    <t>公开表28</t>
  </si>
  <si>
    <t>2019年高新区地方政府专项债务
分地区情况表</t>
  </si>
  <si>
    <t>地    区</t>
  </si>
  <si>
    <t>债务限额</t>
  </si>
  <si>
    <t>债务余额</t>
  </si>
  <si>
    <t>遂宁高新区</t>
  </si>
  <si>
    <t>公开表29</t>
  </si>
  <si>
    <t xml:space="preserve"> 2019年高新区本级地方政府性债务余额情况汇总表</t>
  </si>
  <si>
    <t>政府债务</t>
  </si>
  <si>
    <t xml:space="preserve">
或有债务</t>
  </si>
  <si>
    <t>一般债券</t>
  </si>
  <si>
    <t xml:space="preserve">非债券形式
债务 </t>
  </si>
  <si>
    <t>说明：本表反映的举借额和偿还额均包含置换债券和借新还旧债券。</t>
  </si>
  <si>
    <t>公开表30</t>
  </si>
  <si>
    <t>2019年高新区地方政府债务分地区情况汇总表</t>
  </si>
  <si>
    <t xml:space="preserve">                                                          </t>
  </si>
</sst>
</file>

<file path=xl/styles.xml><?xml version="1.0" encoding="utf-8"?>
<styleSheet xmlns="http://schemas.openxmlformats.org/spreadsheetml/2006/main">
  <numFmts count="16">
    <numFmt numFmtId="176" formatCode="#,##0.00_ "/>
    <numFmt numFmtId="43" formatCode="_ * #,##0.00_ ;_ * \-#,##0.00_ ;_ * &quot;-&quot;??_ ;_ @_ "/>
    <numFmt numFmtId="177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_ ;[Red]\-0\ "/>
    <numFmt numFmtId="42" formatCode="_ &quot;￥&quot;* #,##0_ ;_ &quot;￥&quot;* \-#,##0_ ;_ &quot;￥&quot;* &quot;-&quot;_ ;_ @_ "/>
    <numFmt numFmtId="179" formatCode="#,##0_);[Red]\(#,##0\)"/>
    <numFmt numFmtId="180" formatCode="0.00_ "/>
    <numFmt numFmtId="181" formatCode="0_ "/>
    <numFmt numFmtId="182" formatCode="____@"/>
    <numFmt numFmtId="183" formatCode="#,##0_ "/>
    <numFmt numFmtId="184" formatCode="0_);[Red]\(0\)"/>
    <numFmt numFmtId="185" formatCode="0.0_ "/>
    <numFmt numFmtId="186" formatCode="0.0_);[Red]\(0.0\)"/>
    <numFmt numFmtId="187" formatCode="0.00_);[Red]\(0.00\)"/>
  </numFmts>
  <fonts count="5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sz val="12"/>
      <name val="Arial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8"/>
      <name val="宋体"/>
      <charset val="134"/>
    </font>
    <font>
      <sz val="12"/>
      <name val="黑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黑体"/>
      <charset val="134"/>
    </font>
    <font>
      <b/>
      <sz val="14"/>
      <name val="宋体"/>
      <charset val="134"/>
    </font>
    <font>
      <sz val="14"/>
      <name val="黑体"/>
      <charset val="134"/>
    </font>
    <font>
      <sz val="13"/>
      <name val="宋体"/>
      <charset val="134"/>
    </font>
    <font>
      <sz val="1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b/>
      <sz val="12"/>
      <name val="Times New Roman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5" fillId="0" borderId="0"/>
    <xf numFmtId="0" fontId="31" fillId="26" borderId="0" applyNumberFormat="0" applyBorder="0" applyAlignment="0" applyProtection="0">
      <alignment vertical="center"/>
    </xf>
    <xf numFmtId="0" fontId="38" fillId="11" borderId="14" applyNumberFormat="0" applyAlignment="0" applyProtection="0">
      <alignment vertical="center"/>
    </xf>
    <xf numFmtId="0" fontId="45" fillId="11" borderId="12" applyNumberFormat="0" applyAlignment="0" applyProtection="0">
      <alignment vertical="center"/>
    </xf>
    <xf numFmtId="0" fontId="46" fillId="27" borderId="17" applyNumberFormat="0" applyAlignment="0" applyProtection="0">
      <alignment vertical="center"/>
    </xf>
    <xf numFmtId="0" fontId="5" fillId="0" borderId="0"/>
    <xf numFmtId="0" fontId="32" fillId="2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33" fillId="5" borderId="0" applyNumberFormat="0" applyBorder="0" applyAlignment="0" applyProtection="0">
      <alignment vertical="center"/>
    </xf>
    <xf numFmtId="0" fontId="5" fillId="0" borderId="0"/>
    <xf numFmtId="0" fontId="49" fillId="31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1" fillId="3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2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>
      <alignment vertical="center"/>
    </xf>
  </cellStyleXfs>
  <cellXfs count="275">
    <xf numFmtId="0" fontId="0" fillId="0" borderId="0" xfId="0">
      <alignment vertical="center"/>
    </xf>
    <xf numFmtId="0" fontId="1" fillId="0" borderId="0" xfId="64" applyFont="1" applyFill="1" applyBorder="1" applyAlignment="1">
      <alignment vertical="center"/>
    </xf>
    <xf numFmtId="0" fontId="1" fillId="0" borderId="0" xfId="64" applyFont="1" applyFill="1" applyAlignment="1">
      <alignment vertical="center"/>
    </xf>
    <xf numFmtId="0" fontId="2" fillId="0" borderId="0" xfId="64" applyFont="1" applyFill="1" applyBorder="1" applyAlignment="1">
      <alignment vertical="center"/>
    </xf>
    <xf numFmtId="0" fontId="3" fillId="0" borderId="0" xfId="64" applyFont="1" applyFill="1" applyBorder="1" applyAlignment="1">
      <alignment horizontal="center" vertical="center" wrapText="1"/>
    </xf>
    <xf numFmtId="0" fontId="4" fillId="0" borderId="0" xfId="64" applyFont="1" applyFill="1" applyBorder="1" applyAlignment="1">
      <alignment vertical="center" wrapText="1"/>
    </xf>
    <xf numFmtId="0" fontId="5" fillId="0" borderId="0" xfId="64" applyFont="1" applyFill="1" applyBorder="1" applyAlignment="1">
      <alignment horizontal="right" vertical="center" wrapText="1"/>
    </xf>
    <xf numFmtId="0" fontId="2" fillId="0" borderId="1" xfId="64" applyFont="1" applyFill="1" applyBorder="1" applyAlignment="1">
      <alignment horizontal="center" vertical="center" wrapText="1"/>
    </xf>
    <xf numFmtId="0" fontId="5" fillId="0" borderId="1" xfId="64" applyNumberFormat="1" applyFont="1" applyFill="1" applyBorder="1" applyAlignment="1" applyProtection="1">
      <alignment horizontal="left" vertical="center"/>
    </xf>
    <xf numFmtId="177" fontId="5" fillId="0" borderId="1" xfId="64" applyNumberFormat="1" applyFont="1" applyFill="1" applyBorder="1" applyAlignment="1">
      <alignment horizontal="right" vertical="center" wrapText="1"/>
    </xf>
    <xf numFmtId="177" fontId="1" fillId="0" borderId="1" xfId="64" applyNumberFormat="1" applyFont="1" applyFill="1" applyBorder="1" applyAlignment="1">
      <alignment vertical="center"/>
    </xf>
    <xf numFmtId="0" fontId="2" fillId="0" borderId="1" xfId="64" applyNumberFormat="1" applyFont="1" applyFill="1" applyBorder="1" applyAlignment="1" applyProtection="1">
      <alignment horizontal="center" vertical="center"/>
    </xf>
    <xf numFmtId="177" fontId="2" fillId="0" borderId="1" xfId="56" applyNumberFormat="1" applyFont="1" applyFill="1" applyBorder="1" applyAlignment="1">
      <alignment horizontal="right" vertical="center" wrapText="1"/>
    </xf>
    <xf numFmtId="0" fontId="6" fillId="0" borderId="0" xfId="64" applyFont="1" applyFill="1" applyBorder="1" applyAlignment="1">
      <alignment vertical="center"/>
    </xf>
    <xf numFmtId="0" fontId="1" fillId="0" borderId="0" xfId="53" applyFont="1" applyFill="1" applyAlignment="1">
      <alignment vertical="center"/>
    </xf>
    <xf numFmtId="0" fontId="7" fillId="0" borderId="0" xfId="53" applyFont="1" applyFill="1" applyAlignment="1">
      <alignment vertical="center"/>
    </xf>
    <xf numFmtId="0" fontId="7" fillId="0" borderId="0" xfId="53" applyFont="1" applyFill="1" applyAlignment="1">
      <alignment vertical="center" wrapText="1"/>
    </xf>
    <xf numFmtId="0" fontId="2" fillId="0" borderId="0" xfId="64" applyFont="1" applyFill="1" applyAlignment="1">
      <alignment vertical="center"/>
    </xf>
    <xf numFmtId="0" fontId="8" fillId="0" borderId="0" xfId="53" applyFont="1" applyFill="1" applyAlignment="1">
      <alignment horizontal="center" vertical="center" wrapText="1"/>
    </xf>
    <xf numFmtId="0" fontId="7" fillId="0" borderId="2" xfId="53" applyFont="1" applyFill="1" applyBorder="1" applyAlignment="1">
      <alignment vertical="center" wrapText="1"/>
    </xf>
    <xf numFmtId="0" fontId="7" fillId="0" borderId="2" xfId="53" applyFont="1" applyFill="1" applyBorder="1" applyAlignment="1">
      <alignment horizontal="right" vertical="center" wrapText="1"/>
    </xf>
    <xf numFmtId="0" fontId="2" fillId="0" borderId="3" xfId="53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2" fillId="0" borderId="4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left" vertical="center" wrapText="1"/>
    </xf>
    <xf numFmtId="176" fontId="9" fillId="0" borderId="1" xfId="53" applyNumberFormat="1" applyFont="1" applyFill="1" applyBorder="1" applyAlignment="1">
      <alignment horizontal="right" vertical="center" wrapText="1"/>
    </xf>
    <xf numFmtId="176" fontId="9" fillId="0" borderId="0" xfId="53" applyNumberFormat="1" applyFont="1" applyFill="1" applyAlignment="1">
      <alignment horizontal="right" vertical="center" wrapText="1"/>
    </xf>
    <xf numFmtId="0" fontId="5" fillId="0" borderId="5" xfId="64" applyFont="1" applyFill="1" applyBorder="1" applyAlignment="1">
      <alignment horizontal="left" vertical="center" wrapText="1"/>
    </xf>
    <xf numFmtId="0" fontId="6" fillId="0" borderId="0" xfId="53" applyFont="1" applyFill="1" applyAlignment="1">
      <alignment vertical="center"/>
    </xf>
    <xf numFmtId="0" fontId="1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179" fontId="7" fillId="0" borderId="0" xfId="0" applyNumberFormat="1" applyFont="1" applyFill="1">
      <alignment vertical="center"/>
    </xf>
    <xf numFmtId="177" fontId="7" fillId="0" borderId="0" xfId="0" applyNumberFormat="1" applyFont="1" applyFill="1">
      <alignment vertical="center"/>
    </xf>
    <xf numFmtId="179" fontId="10" fillId="0" borderId="0" xfId="0" applyNumberFormat="1" applyFont="1" applyFill="1">
      <alignment vertical="center"/>
    </xf>
    <xf numFmtId="177" fontId="10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9" fontId="5" fillId="0" borderId="1" xfId="63" applyNumberFormat="1" applyFont="1" applyFill="1" applyBorder="1" applyAlignment="1">
      <alignment horizontal="right" vertical="center" wrapText="1"/>
    </xf>
    <xf numFmtId="177" fontId="1" fillId="0" borderId="1" xfId="33" applyNumberFormat="1" applyFont="1" applyFill="1" applyBorder="1" applyAlignment="1">
      <alignment vertical="center"/>
    </xf>
    <xf numFmtId="0" fontId="5" fillId="0" borderId="1" xfId="33" applyNumberFormat="1" applyFont="1" applyFill="1" applyBorder="1" applyAlignment="1" applyProtection="1">
      <alignment horizontal="left" vertical="center"/>
    </xf>
    <xf numFmtId="0" fontId="2" fillId="0" borderId="1" xfId="33" applyNumberFormat="1" applyFont="1" applyFill="1" applyBorder="1" applyAlignment="1" applyProtection="1">
      <alignment horizontal="center" vertical="center"/>
    </xf>
    <xf numFmtId="179" fontId="2" fillId="0" borderId="1" xfId="64" applyNumberFormat="1" applyFont="1" applyFill="1" applyBorder="1" applyAlignment="1">
      <alignment horizontal="right" vertical="center" wrapText="1"/>
    </xf>
    <xf numFmtId="177" fontId="2" fillId="0" borderId="1" xfId="64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177" fontId="10" fillId="0" borderId="7" xfId="0" applyNumberFormat="1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177" fontId="7" fillId="0" borderId="1" xfId="0" applyNumberFormat="1" applyFont="1" applyFill="1" applyBorder="1">
      <alignment vertical="center"/>
    </xf>
    <xf numFmtId="177" fontId="7" fillId="0" borderId="1" xfId="53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2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180" fontId="2" fillId="0" borderId="6" xfId="0" applyNumberFormat="1" applyFont="1" applyFill="1" applyBorder="1" applyAlignment="1">
      <alignment horizontal="left" vertical="center"/>
    </xf>
    <xf numFmtId="180" fontId="2" fillId="0" borderId="8" xfId="0" applyNumberFormat="1" applyFont="1" applyFill="1" applyBorder="1" applyAlignment="1">
      <alignment horizontal="left" vertical="center"/>
    </xf>
    <xf numFmtId="0" fontId="12" fillId="0" borderId="1" xfId="0" applyFont="1" applyFill="1" applyBorder="1">
      <alignment vertical="center"/>
    </xf>
    <xf numFmtId="180" fontId="5" fillId="0" borderId="6" xfId="0" applyNumberFormat="1" applyFont="1" applyFill="1" applyBorder="1" applyAlignment="1">
      <alignment horizontal="left" vertical="center"/>
    </xf>
    <xf numFmtId="180" fontId="5" fillId="0" borderId="8" xfId="0" applyNumberFormat="1" applyFont="1" applyFill="1" applyBorder="1" applyAlignment="1">
      <alignment horizontal="left" vertical="center"/>
    </xf>
    <xf numFmtId="180" fontId="5" fillId="0" borderId="1" xfId="0" applyNumberFormat="1" applyFont="1" applyFill="1" applyBorder="1" applyAlignment="1">
      <alignment horizontal="left" vertical="center"/>
    </xf>
    <xf numFmtId="180" fontId="2" fillId="0" borderId="1" xfId="0" applyNumberFormat="1" applyFont="1" applyFill="1" applyBorder="1" applyAlignment="1">
      <alignment horizontal="left" vertical="center"/>
    </xf>
    <xf numFmtId="180" fontId="2" fillId="0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>
      <alignment vertical="center"/>
    </xf>
    <xf numFmtId="180" fontId="2" fillId="0" borderId="1" xfId="0" applyNumberFormat="1" applyFont="1" applyFill="1" applyBorder="1" applyAlignment="1">
      <alignment horizontal="left" vertical="center" indent="2"/>
    </xf>
    <xf numFmtId="0" fontId="12" fillId="0" borderId="0" xfId="0" applyFont="1" applyFill="1" applyAlignment="1">
      <alignment horizontal="right" vertical="center"/>
    </xf>
    <xf numFmtId="0" fontId="5" fillId="0" borderId="0" xfId="65">
      <alignment vertical="center"/>
    </xf>
    <xf numFmtId="0" fontId="15" fillId="0" borderId="0" xfId="65" applyFont="1" applyAlignment="1">
      <alignment horizontal="center" vertical="center"/>
    </xf>
    <xf numFmtId="0" fontId="5" fillId="0" borderId="0" xfId="65" applyAlignment="1">
      <alignment horizontal="right"/>
    </xf>
    <xf numFmtId="0" fontId="16" fillId="0" borderId="1" xfId="65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65" applyBorder="1" applyAlignment="1">
      <alignment horizontal="center" vertical="center"/>
    </xf>
    <xf numFmtId="0" fontId="5" fillId="0" borderId="1" xfId="65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2" fillId="0" borderId="9" xfId="58" applyFont="1" applyFill="1" applyBorder="1" applyAlignment="1">
      <alignment horizontal="left" vertical="center"/>
    </xf>
    <xf numFmtId="181" fontId="2" fillId="0" borderId="9" xfId="28" applyNumberFormat="1" applyFont="1" applyFill="1" applyBorder="1" applyAlignment="1">
      <alignment horizontal="right" vertical="center" wrapText="1"/>
    </xf>
    <xf numFmtId="0" fontId="5" fillId="0" borderId="9" xfId="58" applyFont="1" applyFill="1" applyBorder="1" applyAlignment="1">
      <alignment horizontal="left" vertical="center"/>
    </xf>
    <xf numFmtId="181" fontId="5" fillId="0" borderId="9" xfId="28" applyNumberFormat="1" applyFont="1" applyFill="1" applyBorder="1" applyAlignment="1">
      <alignment horizontal="right" vertical="center" wrapText="1"/>
    </xf>
    <xf numFmtId="0" fontId="2" fillId="0" borderId="9" xfId="58" applyFont="1" applyFill="1" applyBorder="1" applyAlignment="1">
      <alignment horizontal="center" vertical="center"/>
    </xf>
    <xf numFmtId="1" fontId="2" fillId="0" borderId="9" xfId="28" applyNumberFormat="1" applyFont="1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left" vertical="center"/>
    </xf>
    <xf numFmtId="181" fontId="2" fillId="0" borderId="1" xfId="28" applyNumberFormat="1" applyFont="1" applyFill="1" applyBorder="1" applyAlignment="1">
      <alignment horizontal="center" vertical="center" wrapText="1"/>
    </xf>
    <xf numFmtId="0" fontId="2" fillId="0" borderId="1" xfId="58" applyFont="1" applyFill="1" applyBorder="1" applyAlignment="1">
      <alignment horizontal="center" vertical="center"/>
    </xf>
    <xf numFmtId="181" fontId="2" fillId="0" borderId="1" xfId="58" applyNumberFormat="1" applyFont="1" applyFill="1" applyBorder="1" applyAlignment="1">
      <alignment horizontal="center" vertical="center" wrapText="1"/>
    </xf>
    <xf numFmtId="182" fontId="5" fillId="0" borderId="1" xfId="58" applyNumberFormat="1" applyFont="1" applyFill="1" applyBorder="1" applyAlignment="1">
      <alignment horizontal="left" vertical="center"/>
    </xf>
    <xf numFmtId="181" fontId="5" fillId="0" borderId="1" xfId="58" applyNumberFormat="1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left" vertical="center"/>
    </xf>
    <xf numFmtId="181" fontId="2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" fontId="2" fillId="0" borderId="1" xfId="28" applyNumberFormat="1" applyFont="1" applyFill="1" applyBorder="1" applyAlignment="1" applyProtection="1">
      <alignment horizontal="left" vertical="center"/>
      <protection locked="0"/>
    </xf>
    <xf numFmtId="1" fontId="2" fillId="0" borderId="1" xfId="28" applyNumberFormat="1" applyFont="1" applyFill="1" applyBorder="1" applyAlignment="1" applyProtection="1">
      <alignment horizontal="center" vertical="center"/>
      <protection locked="0"/>
    </xf>
    <xf numFmtId="0" fontId="5" fillId="0" borderId="0" xfId="59" applyFill="1" applyBorder="1" applyAlignment="1"/>
    <xf numFmtId="0" fontId="5" fillId="0" borderId="0" xfId="59" applyFont="1" applyFill="1" applyBorder="1" applyAlignment="1"/>
    <xf numFmtId="0" fontId="5" fillId="2" borderId="0" xfId="59" applyFill="1" applyBorder="1" applyAlignment="1"/>
    <xf numFmtId="0" fontId="5" fillId="2" borderId="0" xfId="59" applyFill="1" applyBorder="1" applyAlignment="1">
      <alignment horizontal="center"/>
    </xf>
    <xf numFmtId="0" fontId="3" fillId="0" borderId="0" xfId="59" applyFont="1" applyFill="1" applyBorder="1" applyAlignment="1">
      <alignment horizontal="center" vertical="center"/>
    </xf>
    <xf numFmtId="0" fontId="19" fillId="2" borderId="0" xfId="59" applyFont="1" applyFill="1" applyBorder="1" applyAlignment="1"/>
    <xf numFmtId="0" fontId="5" fillId="2" borderId="2" xfId="59" applyFont="1" applyFill="1" applyBorder="1" applyAlignment="1">
      <alignment horizontal="center" vertical="center"/>
    </xf>
    <xf numFmtId="0" fontId="2" fillId="2" borderId="1" xfId="59" applyFont="1" applyFill="1" applyBorder="1" applyAlignment="1">
      <alignment horizontal="center" vertical="center"/>
    </xf>
    <xf numFmtId="3" fontId="20" fillId="2" borderId="1" xfId="59" applyNumberFormat="1" applyFont="1" applyFill="1" applyBorder="1" applyAlignment="1" applyProtection="1">
      <alignment horizontal="left" vertical="center"/>
    </xf>
    <xf numFmtId="1" fontId="2" fillId="2" borderId="1" xfId="59" applyNumberFormat="1" applyFont="1" applyFill="1" applyBorder="1" applyAlignment="1" applyProtection="1">
      <alignment horizontal="center" vertical="center"/>
    </xf>
    <xf numFmtId="0" fontId="5" fillId="0" borderId="1" xfId="63" applyFill="1" applyBorder="1" applyAlignment="1">
      <alignment horizontal="left" vertical="center"/>
    </xf>
    <xf numFmtId="1" fontId="5" fillId="2" borderId="1" xfId="59" applyNumberFormat="1" applyFont="1" applyFill="1" applyBorder="1" applyAlignment="1">
      <alignment horizontal="center" vertical="center"/>
    </xf>
    <xf numFmtId="0" fontId="5" fillId="0" borderId="1" xfId="63" applyFont="1" applyFill="1" applyBorder="1" applyAlignment="1">
      <alignment horizontal="left" vertical="center"/>
    </xf>
    <xf numFmtId="0" fontId="5" fillId="0" borderId="0" xfId="57" applyFont="1" applyFill="1" applyBorder="1"/>
    <xf numFmtId="0" fontId="5" fillId="0" borderId="0" xfId="57" applyFont="1" applyFill="1" applyBorder="1" applyAlignment="1">
      <alignment wrapText="1" shrinkToFit="1"/>
    </xf>
    <xf numFmtId="0" fontId="5" fillId="0" borderId="0" xfId="57" applyFont="1" applyFill="1" applyBorder="1" applyAlignment="1">
      <alignment shrinkToFit="1"/>
    </xf>
    <xf numFmtId="0" fontId="5" fillId="0" borderId="0" xfId="57" applyFont="1" applyFill="1" applyBorder="1" applyAlignment="1">
      <alignment horizontal="center" shrinkToFit="1"/>
    </xf>
    <xf numFmtId="0" fontId="2" fillId="0" borderId="0" xfId="57" applyFont="1" applyFill="1" applyBorder="1" applyAlignment="1">
      <alignment vertical="center" wrapText="1" shrinkToFit="1"/>
    </xf>
    <xf numFmtId="0" fontId="21" fillId="0" borderId="0" xfId="57" applyFont="1" applyFill="1" applyBorder="1" applyAlignment="1">
      <alignment vertical="center" shrinkToFit="1"/>
    </xf>
    <xf numFmtId="0" fontId="21" fillId="0" borderId="0" xfId="57" applyFont="1" applyFill="1" applyBorder="1" applyAlignment="1">
      <alignment horizontal="center" vertical="center" shrinkToFit="1"/>
    </xf>
    <xf numFmtId="0" fontId="3" fillId="0" borderId="0" xfId="57" applyFont="1" applyFill="1" applyBorder="1" applyAlignment="1">
      <alignment horizontal="center" vertical="center"/>
    </xf>
    <xf numFmtId="0" fontId="5" fillId="0" borderId="0" xfId="57" applyFont="1" applyFill="1" applyBorder="1" applyAlignment="1">
      <alignment horizontal="right"/>
    </xf>
    <xf numFmtId="183" fontId="2" fillId="0" borderId="1" xfId="57" applyNumberFormat="1" applyFont="1" applyFill="1" applyBorder="1" applyAlignment="1">
      <alignment horizontal="center" vertical="center" wrapText="1" shrinkToFit="1"/>
    </xf>
    <xf numFmtId="184" fontId="2" fillId="0" borderId="1" xfId="23" applyNumberFormat="1" applyFont="1" applyFill="1" applyBorder="1" applyAlignment="1">
      <alignment horizontal="center" vertical="center" wrapText="1"/>
    </xf>
    <xf numFmtId="180" fontId="2" fillId="0" borderId="3" xfId="57" applyNumberFormat="1" applyFont="1" applyFill="1" applyBorder="1" applyAlignment="1">
      <alignment horizontal="center" vertical="center" wrapText="1"/>
    </xf>
    <xf numFmtId="180" fontId="2" fillId="0" borderId="3" xfId="0" applyNumberFormat="1" applyFont="1" applyFill="1" applyBorder="1" applyAlignment="1">
      <alignment horizontal="center" vertical="center" wrapText="1"/>
    </xf>
    <xf numFmtId="0" fontId="2" fillId="0" borderId="1" xfId="23" applyFont="1" applyFill="1" applyBorder="1" applyAlignment="1">
      <alignment horizontal="center" vertical="center" wrapText="1"/>
    </xf>
    <xf numFmtId="183" fontId="5" fillId="0" borderId="1" xfId="53" applyNumberFormat="1" applyFont="1" applyFill="1" applyBorder="1" applyAlignment="1">
      <alignment horizontal="left" vertical="center" wrapText="1"/>
    </xf>
    <xf numFmtId="184" fontId="5" fillId="0" borderId="1" xfId="57" applyNumberFormat="1" applyFont="1" applyFill="1" applyBorder="1" applyAlignment="1">
      <alignment horizontal="right" vertical="center" wrapText="1" shrinkToFit="1"/>
    </xf>
    <xf numFmtId="184" fontId="5" fillId="0" borderId="1" xfId="57" applyNumberFormat="1" applyFont="1" applyFill="1" applyBorder="1" applyAlignment="1">
      <alignment horizontal="center" vertical="center" wrapText="1" shrinkToFit="1"/>
    </xf>
    <xf numFmtId="185" fontId="5" fillId="0" borderId="1" xfId="62" applyNumberFormat="1" applyFont="1" applyFill="1" applyBorder="1" applyAlignment="1">
      <alignment horizontal="right" vertical="center" wrapText="1"/>
    </xf>
    <xf numFmtId="179" fontId="5" fillId="0" borderId="1" xfId="53" applyNumberFormat="1" applyFont="1" applyFill="1" applyBorder="1" applyAlignment="1">
      <alignment horizontal="left" vertical="center" wrapText="1"/>
    </xf>
    <xf numFmtId="184" fontId="2" fillId="0" borderId="1" xfId="57" applyNumberFormat="1" applyFont="1" applyFill="1" applyBorder="1" applyAlignment="1">
      <alignment horizontal="right" vertical="center" wrapText="1" shrinkToFit="1"/>
    </xf>
    <xf numFmtId="184" fontId="2" fillId="0" borderId="1" xfId="57" applyNumberFormat="1" applyFont="1" applyFill="1" applyBorder="1" applyAlignment="1">
      <alignment horizontal="center" vertical="center" wrapText="1" shrinkToFit="1"/>
    </xf>
    <xf numFmtId="185" fontId="2" fillId="0" borderId="1" xfId="62" applyNumberFormat="1" applyFont="1" applyFill="1" applyBorder="1" applyAlignment="1">
      <alignment horizontal="right" vertical="center" wrapText="1"/>
    </xf>
    <xf numFmtId="184" fontId="5" fillId="0" borderId="0" xfId="57" applyNumberFormat="1" applyFont="1" applyFill="1" applyBorder="1" applyAlignment="1">
      <alignment shrinkToFit="1"/>
    </xf>
    <xf numFmtId="184" fontId="5" fillId="0" borderId="0" xfId="57" applyNumberFormat="1" applyFont="1" applyFill="1" applyBorder="1" applyAlignment="1">
      <alignment horizontal="center" shrinkToFit="1"/>
    </xf>
    <xf numFmtId="0" fontId="5" fillId="0" borderId="0" xfId="57" applyFont="1" applyFill="1" applyBorder="1" applyAlignment="1">
      <alignment vertical="center"/>
    </xf>
    <xf numFmtId="0" fontId="5" fillId="0" borderId="0" xfId="57" applyFont="1" applyFill="1" applyBorder="1" applyAlignment="1">
      <alignment horizontal="center"/>
    </xf>
    <xf numFmtId="186" fontId="5" fillId="0" borderId="0" xfId="57" applyNumberFormat="1" applyFont="1" applyFill="1" applyBorder="1"/>
    <xf numFmtId="0" fontId="2" fillId="0" borderId="0" xfId="57" applyFont="1" applyFill="1" applyBorder="1" applyAlignment="1">
      <alignment vertical="center"/>
    </xf>
    <xf numFmtId="0" fontId="5" fillId="0" borderId="0" xfId="57" applyFont="1" applyFill="1" applyBorder="1" applyAlignment="1">
      <alignment horizontal="center" vertical="center"/>
    </xf>
    <xf numFmtId="186" fontId="5" fillId="0" borderId="0" xfId="57" applyNumberFormat="1" applyFont="1" applyFill="1" applyBorder="1" applyAlignment="1">
      <alignment vertical="center"/>
    </xf>
    <xf numFmtId="183" fontId="5" fillId="0" borderId="2" xfId="57" applyNumberFormat="1" applyFont="1" applyFill="1" applyBorder="1" applyAlignment="1">
      <alignment horizontal="right"/>
    </xf>
    <xf numFmtId="183" fontId="2" fillId="0" borderId="1" xfId="57" applyNumberFormat="1" applyFont="1" applyFill="1" applyBorder="1" applyAlignment="1">
      <alignment horizontal="center" vertical="center"/>
    </xf>
    <xf numFmtId="1" fontId="2" fillId="0" borderId="3" xfId="44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181" fontId="5" fillId="0" borderId="1" xfId="57" applyNumberFormat="1" applyFont="1" applyFill="1" applyBorder="1" applyAlignment="1" applyProtection="1">
      <alignment horizontal="right" vertical="center" wrapText="1"/>
    </xf>
    <xf numFmtId="181" fontId="5" fillId="0" borderId="1" xfId="57" applyNumberFormat="1" applyFont="1" applyFill="1" applyBorder="1" applyAlignment="1" applyProtection="1">
      <alignment horizontal="center" vertical="center" wrapText="1"/>
    </xf>
    <xf numFmtId="185" fontId="5" fillId="0" borderId="1" xfId="57" applyNumberFormat="1" applyFont="1" applyFill="1" applyBorder="1" applyAlignment="1" applyProtection="1">
      <alignment horizontal="right" vertical="center" wrapText="1"/>
    </xf>
    <xf numFmtId="0" fontId="23" fillId="0" borderId="1" xfId="0" applyNumberFormat="1" applyFont="1" applyFill="1" applyBorder="1" applyAlignment="1" applyProtection="1">
      <alignment horizontal="left" vertical="center"/>
    </xf>
    <xf numFmtId="0" fontId="2" fillId="0" borderId="1" xfId="60" applyNumberFormat="1" applyFont="1" applyFill="1" applyBorder="1" applyAlignment="1" applyProtection="1">
      <alignment horizontal="center" vertical="center"/>
    </xf>
    <xf numFmtId="181" fontId="2" fillId="0" borderId="1" xfId="57" applyNumberFormat="1" applyFont="1" applyFill="1" applyBorder="1" applyAlignment="1">
      <alignment horizontal="right" vertical="center" wrapText="1"/>
    </xf>
    <xf numFmtId="181" fontId="2" fillId="0" borderId="1" xfId="57" applyNumberFormat="1" applyFont="1" applyFill="1" applyBorder="1" applyAlignment="1">
      <alignment horizontal="center" vertical="center" wrapText="1"/>
    </xf>
    <xf numFmtId="185" fontId="2" fillId="0" borderId="1" xfId="57" applyNumberFormat="1" applyFont="1" applyFill="1" applyBorder="1" applyAlignment="1">
      <alignment horizontal="right" vertical="center" wrapText="1"/>
    </xf>
    <xf numFmtId="181" fontId="5" fillId="0" borderId="0" xfId="57" applyNumberFormat="1" applyFont="1" applyFill="1" applyBorder="1"/>
    <xf numFmtId="181" fontId="5" fillId="0" borderId="0" xfId="57" applyNumberFormat="1" applyFont="1" applyFill="1" applyBorder="1" applyAlignment="1">
      <alignment horizontal="center"/>
    </xf>
    <xf numFmtId="0" fontId="6" fillId="0" borderId="0" xfId="57" applyFont="1" applyFill="1" applyBorder="1"/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5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>
      <alignment vertical="center"/>
    </xf>
    <xf numFmtId="0" fontId="25" fillId="0" borderId="1" xfId="0" applyFont="1" applyFill="1" applyBorder="1">
      <alignment vertical="center"/>
    </xf>
    <xf numFmtId="0" fontId="5" fillId="0" borderId="0" xfId="63" applyFill="1" applyBorder="1" applyAlignment="1">
      <alignment vertical="center"/>
    </xf>
    <xf numFmtId="0" fontId="27" fillId="0" borderId="0" xfId="63" applyFont="1" applyFill="1" applyBorder="1" applyAlignment="1">
      <alignment horizontal="center" vertical="center"/>
    </xf>
    <xf numFmtId="0" fontId="5" fillId="0" borderId="0" xfId="63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 wrapText="1"/>
    </xf>
    <xf numFmtId="180" fontId="2" fillId="0" borderId="1" xfId="53" applyNumberFormat="1" applyFont="1" applyFill="1" applyBorder="1" applyAlignment="1">
      <alignment horizontal="center" vertical="center" wrapText="1"/>
    </xf>
    <xf numFmtId="181" fontId="2" fillId="0" borderId="1" xfId="53" applyNumberFormat="1" applyFont="1" applyFill="1" applyBorder="1" applyAlignment="1">
      <alignment horizontal="center" vertical="center" wrapText="1"/>
    </xf>
    <xf numFmtId="0" fontId="18" fillId="0" borderId="1" xfId="53" applyFont="1" applyFill="1" applyBorder="1" applyAlignment="1">
      <alignment vertical="center"/>
    </xf>
    <xf numFmtId="181" fontId="18" fillId="0" borderId="1" xfId="53" applyNumberFormat="1" applyFont="1" applyFill="1" applyBorder="1" applyAlignment="1">
      <alignment horizontal="right" vertical="center" wrapText="1"/>
    </xf>
    <xf numFmtId="0" fontId="18" fillId="0" borderId="1" xfId="53" applyFont="1" applyFill="1" applyBorder="1" applyAlignment="1">
      <alignment horizontal="left" vertical="center"/>
    </xf>
    <xf numFmtId="49" fontId="5" fillId="0" borderId="11" xfId="53" applyNumberFormat="1" applyFont="1" applyFill="1" applyBorder="1" applyAlignment="1">
      <alignment vertical="center"/>
    </xf>
    <xf numFmtId="181" fontId="17" fillId="0" borderId="1" xfId="53" applyNumberFormat="1" applyFont="1" applyFill="1" applyBorder="1" applyAlignment="1">
      <alignment horizontal="right" vertical="center" wrapText="1"/>
    </xf>
    <xf numFmtId="49" fontId="5" fillId="0" borderId="11" xfId="53" applyNumberFormat="1" applyFont="1" applyFill="1" applyBorder="1" applyAlignment="1">
      <alignment horizontal="left" vertical="center" indent="2"/>
    </xf>
    <xf numFmtId="49" fontId="5" fillId="0" borderId="1" xfId="53" applyNumberFormat="1" applyFont="1" applyFill="1" applyBorder="1" applyAlignment="1">
      <alignment vertical="center"/>
    </xf>
    <xf numFmtId="49" fontId="5" fillId="0" borderId="1" xfId="53" applyNumberFormat="1" applyFont="1" applyFill="1" applyBorder="1" applyAlignment="1" applyProtection="1">
      <alignment horizontal="left" vertical="center" indent="2"/>
    </xf>
    <xf numFmtId="49" fontId="5" fillId="0" borderId="6" xfId="53" applyNumberFormat="1" applyFont="1" applyFill="1" applyBorder="1" applyAlignment="1" applyProtection="1">
      <alignment horizontal="left" vertical="center" indent="2"/>
    </xf>
    <xf numFmtId="0" fontId="17" fillId="0" borderId="1" xfId="53" applyFont="1" applyFill="1" applyBorder="1" applyAlignment="1">
      <alignment horizontal="left" vertical="center" indent="2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6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81" fontId="2" fillId="0" borderId="1" xfId="35" applyNumberFormat="1" applyFont="1" applyFill="1" applyBorder="1" applyAlignment="1">
      <alignment horizontal="center" vertical="center" wrapText="1"/>
    </xf>
    <xf numFmtId="178" fontId="2" fillId="0" borderId="1" xfId="23" applyNumberFormat="1" applyFont="1" applyFill="1" applyBorder="1" applyAlignment="1">
      <alignment horizontal="center" vertical="center" wrapText="1"/>
    </xf>
    <xf numFmtId="178" fontId="12" fillId="0" borderId="1" xfId="23" applyNumberFormat="1" applyFont="1" applyFill="1" applyBorder="1" applyAlignment="1">
      <alignment horizontal="center" vertical="center" wrapText="1"/>
    </xf>
    <xf numFmtId="178" fontId="7" fillId="0" borderId="1" xfId="23" applyNumberFormat="1" applyFont="1" applyFill="1" applyBorder="1" applyAlignment="1">
      <alignment horizontal="center" vertical="center" wrapText="1"/>
    </xf>
    <xf numFmtId="181" fontId="5" fillId="0" borderId="1" xfId="35" applyNumberFormat="1" applyFont="1" applyFill="1" applyBorder="1" applyAlignment="1">
      <alignment horizontal="center" vertical="center" wrapText="1"/>
    </xf>
    <xf numFmtId="178" fontId="5" fillId="0" borderId="1" xfId="23" applyNumberFormat="1" applyFont="1" applyFill="1" applyBorder="1" applyAlignment="1">
      <alignment horizontal="center" vertical="center" wrapText="1"/>
    </xf>
    <xf numFmtId="0" fontId="5" fillId="0" borderId="0" xfId="23" applyFont="1" applyFill="1" applyBorder="1" applyAlignment="1">
      <alignment vertical="center"/>
    </xf>
    <xf numFmtId="0" fontId="2" fillId="0" borderId="0" xfId="23" applyFont="1" applyFill="1" applyBorder="1" applyAlignment="1">
      <alignment vertical="center"/>
    </xf>
    <xf numFmtId="0" fontId="5" fillId="0" borderId="0" xfId="23" applyFont="1" applyFill="1" applyBorder="1" applyAlignment="1">
      <alignment horizontal="left" vertical="center"/>
    </xf>
    <xf numFmtId="0" fontId="5" fillId="0" borderId="0" xfId="23" applyFont="1" applyFill="1" applyBorder="1"/>
    <xf numFmtId="0" fontId="5" fillId="0" borderId="0" xfId="23" applyFont="1" applyFill="1" applyBorder="1" applyAlignment="1"/>
    <xf numFmtId="0" fontId="5" fillId="0" borderId="0" xfId="23" applyFont="1" applyFill="1" applyBorder="1" applyAlignment="1">
      <alignment horizontal="center"/>
    </xf>
    <xf numFmtId="184" fontId="5" fillId="0" borderId="0" xfId="23" applyNumberFormat="1" applyFont="1" applyFill="1" applyBorder="1" applyAlignment="1">
      <alignment vertical="center"/>
    </xf>
    <xf numFmtId="184" fontId="5" fillId="0" borderId="0" xfId="23" applyNumberFormat="1" applyFont="1" applyFill="1" applyBorder="1" applyAlignment="1">
      <alignment horizontal="center" vertical="center"/>
    </xf>
    <xf numFmtId="180" fontId="3" fillId="0" borderId="0" xfId="23" applyNumberFormat="1" applyFont="1" applyFill="1" applyBorder="1" applyAlignment="1">
      <alignment horizontal="center" vertical="center"/>
    </xf>
    <xf numFmtId="0" fontId="19" fillId="0" borderId="0" xfId="23" applyFont="1" applyFill="1" applyBorder="1" applyAlignment="1"/>
    <xf numFmtId="0" fontId="5" fillId="0" borderId="2" xfId="23" applyFont="1" applyFill="1" applyBorder="1" applyAlignment="1">
      <alignment horizontal="right" wrapText="1"/>
    </xf>
    <xf numFmtId="0" fontId="2" fillId="0" borderId="1" xfId="23" applyFont="1" applyFill="1" applyBorder="1" applyAlignment="1">
      <alignment horizontal="center" vertical="center"/>
    </xf>
    <xf numFmtId="0" fontId="5" fillId="0" borderId="1" xfId="35" applyFont="1" applyFill="1" applyBorder="1" applyAlignment="1" applyProtection="1">
      <alignment vertical="center"/>
      <protection locked="0"/>
    </xf>
    <xf numFmtId="0" fontId="5" fillId="0" borderId="1" xfId="43" applyNumberFormat="1" applyFont="1" applyFill="1" applyBorder="1" applyAlignment="1" applyProtection="1">
      <alignment vertical="center"/>
    </xf>
    <xf numFmtId="178" fontId="5" fillId="0" borderId="1" xfId="23" applyNumberFormat="1" applyFont="1" applyFill="1" applyBorder="1" applyAlignment="1">
      <alignment vertical="center" wrapText="1"/>
    </xf>
    <xf numFmtId="186" fontId="5" fillId="0" borderId="1" xfId="23" applyNumberFormat="1" applyFont="1" applyFill="1" applyBorder="1" applyAlignment="1">
      <alignment horizontal="right" vertical="center" wrapText="1"/>
    </xf>
    <xf numFmtId="185" fontId="5" fillId="0" borderId="1" xfId="23" applyNumberFormat="1" applyFont="1" applyFill="1" applyBorder="1" applyAlignment="1">
      <alignment horizontal="right" vertical="center" wrapText="1"/>
    </xf>
    <xf numFmtId="181" fontId="5" fillId="0" borderId="1" xfId="35" applyNumberFormat="1" applyFont="1" applyFill="1" applyBorder="1" applyAlignment="1" applyProtection="1">
      <alignment vertical="center"/>
      <protection locked="0"/>
    </xf>
    <xf numFmtId="0" fontId="6" fillId="0" borderId="0" xfId="23" applyFont="1" applyFill="1" applyBorder="1" applyAlignment="1">
      <alignment vertical="center"/>
    </xf>
    <xf numFmtId="178" fontId="2" fillId="0" borderId="1" xfId="23" applyNumberFormat="1" applyFont="1" applyFill="1" applyBorder="1" applyAlignment="1">
      <alignment horizontal="right" vertical="center" wrapText="1"/>
    </xf>
    <xf numFmtId="186" fontId="2" fillId="0" borderId="1" xfId="23" applyNumberFormat="1" applyFont="1" applyFill="1" applyBorder="1" applyAlignment="1">
      <alignment horizontal="right" vertical="center" wrapText="1"/>
    </xf>
    <xf numFmtId="0" fontId="6" fillId="0" borderId="5" xfId="23" applyFont="1" applyFill="1" applyBorder="1" applyAlignment="1">
      <alignment horizontal="left" vertical="center" wrapText="1"/>
    </xf>
    <xf numFmtId="0" fontId="6" fillId="0" borderId="5" xfId="23" applyFont="1" applyFill="1" applyBorder="1" applyAlignment="1">
      <alignment horizontal="center" vertical="center" wrapText="1"/>
    </xf>
    <xf numFmtId="178" fontId="5" fillId="0" borderId="0" xfId="23" applyNumberFormat="1" applyFont="1" applyFill="1" applyBorder="1" applyAlignment="1"/>
    <xf numFmtId="178" fontId="5" fillId="0" borderId="0" xfId="23" applyNumberFormat="1" applyFont="1" applyFill="1" applyBorder="1" applyAlignment="1">
      <alignment vertical="center"/>
    </xf>
    <xf numFmtId="0" fontId="10" fillId="0" borderId="1" xfId="0" applyFont="1" applyFill="1" applyBorder="1">
      <alignment vertical="center"/>
    </xf>
    <xf numFmtId="181" fontId="2" fillId="0" borderId="1" xfId="35" applyNumberFormat="1" applyFont="1" applyFill="1" applyBorder="1" applyAlignment="1">
      <alignment horizontal="right" vertical="center" wrapText="1"/>
    </xf>
    <xf numFmtId="181" fontId="5" fillId="0" borderId="1" xfId="35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/>
    </xf>
    <xf numFmtId="184" fontId="5" fillId="0" borderId="1" xfId="23" applyNumberFormat="1" applyFont="1" applyFill="1" applyBorder="1" applyAlignment="1">
      <alignment horizontal="right" vertical="center" wrapText="1"/>
    </xf>
    <xf numFmtId="184" fontId="5" fillId="0" borderId="1" xfId="23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187" fontId="10" fillId="0" borderId="1" xfId="0" applyNumberFormat="1" applyFont="1" applyFill="1" applyBorder="1">
      <alignment vertical="center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right" vertical="center"/>
    </xf>
    <xf numFmtId="187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187" fontId="7" fillId="0" borderId="1" xfId="0" applyNumberFormat="1" applyFont="1" applyFill="1" applyBorder="1">
      <alignment vertical="center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2" fillId="0" borderId="1" xfId="59" applyNumberFormat="1" applyFont="1" applyFill="1" applyBorder="1" applyAlignment="1" applyProtection="1">
      <alignment horizontal="center" vertical="center" wrapText="1"/>
    </xf>
    <xf numFmtId="1" fontId="2" fillId="0" borderId="1" xfId="61" applyNumberFormat="1" applyFont="1" applyFill="1" applyBorder="1" applyAlignment="1">
      <alignment horizontal="center" vertical="center" wrapText="1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(陈诚修改稿)2006年全省及省级财政决算及07年预算执行情况表(A4 留底自用)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 47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32" xfId="33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_录入表" xfId="43"/>
    <cellStyle name="常规_2007年3月调整预算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_社保基金预算报人大建议表样 2" xfId="56"/>
    <cellStyle name="常规 10 2" xfId="57"/>
    <cellStyle name="常规 2 4 2" xfId="58"/>
    <cellStyle name="常规 26 2 2" xfId="59"/>
    <cellStyle name="常规_全省基金" xfId="60"/>
    <cellStyle name="常规_2012年结算单20130503 2" xfId="61"/>
    <cellStyle name="常规_预算执行分析表（张玥调调整预算）" xfId="62"/>
    <cellStyle name="常规 10 4 3" xfId="63"/>
    <cellStyle name="常规 20" xfId="64"/>
    <cellStyle name="常规 35" xfId="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A1" sqref="$A1:$XFD1048576"/>
    </sheetView>
  </sheetViews>
  <sheetFormatPr defaultColWidth="9" defaultRowHeight="14.25"/>
  <cols>
    <col min="1" max="1" width="40.6666666666667" style="30" customWidth="1"/>
    <col min="2" max="3" width="12.6666666666667" style="30" customWidth="1"/>
    <col min="4" max="4" width="12.6666666666667" style="120" customWidth="1"/>
    <col min="5" max="5" width="12.6666666666667" style="30" customWidth="1"/>
    <col min="6" max="9" width="12.6666666666667" style="30" hidden="1" customWidth="1"/>
    <col min="10" max="10" width="12.6666666666667" style="30" customWidth="1"/>
    <col min="11" max="11" width="12.6666666666667" style="30" hidden="1" customWidth="1"/>
    <col min="12" max="16384" width="9" style="30"/>
  </cols>
  <sheetData>
    <row r="1" ht="30" customHeight="1" spans="1:1">
      <c r="A1" s="29" t="s">
        <v>0</v>
      </c>
    </row>
    <row r="2" ht="50.1" customHeight="1" spans="1:11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ht="30" customHeight="1" spans="10:11">
      <c r="J3" s="101" t="s">
        <v>2</v>
      </c>
      <c r="K3" s="101"/>
    </row>
    <row r="4" s="31" customFormat="1" ht="39.9" customHeight="1" spans="1:11">
      <c r="A4" s="39" t="s">
        <v>3</v>
      </c>
      <c r="B4" s="121" t="s">
        <v>4</v>
      </c>
      <c r="C4" s="121" t="s">
        <v>5</v>
      </c>
      <c r="D4" s="121" t="s">
        <v>6</v>
      </c>
      <c r="E4" s="121" t="s">
        <v>7</v>
      </c>
      <c r="F4" s="121" t="s">
        <v>8</v>
      </c>
      <c r="G4" s="121" t="s">
        <v>9</v>
      </c>
      <c r="H4" s="121" t="s">
        <v>10</v>
      </c>
      <c r="I4" s="121" t="s">
        <v>11</v>
      </c>
      <c r="J4" s="121" t="s">
        <v>12</v>
      </c>
      <c r="K4" s="39" t="s">
        <v>13</v>
      </c>
    </row>
    <row r="5" s="29" customFormat="1" ht="24.9" customHeight="1" spans="1:11">
      <c r="A5" s="256" t="s">
        <v>14</v>
      </c>
      <c r="B5" s="257">
        <f>SUM(B6:B22)</f>
        <v>0</v>
      </c>
      <c r="C5" s="257">
        <f t="shared" ref="C5:D5" si="0">SUM(C6:C22)</f>
        <v>0</v>
      </c>
      <c r="D5" s="225">
        <f t="shared" si="0"/>
        <v>22333</v>
      </c>
      <c r="E5" s="256">
        <f>IF(C5&lt;&gt;0,ROUND(D5/C5*100,2),0)</f>
        <v>0</v>
      </c>
      <c r="F5" s="257">
        <f>SUM(F6:F22)</f>
        <v>27205</v>
      </c>
      <c r="G5" s="257">
        <f t="shared" ref="G5:H5" si="1">SUM(G6:G22)</f>
        <v>0</v>
      </c>
      <c r="H5" s="257">
        <f t="shared" si="1"/>
        <v>27205</v>
      </c>
      <c r="I5" s="256">
        <f>ROUND(IF(F5&lt;&gt;0,(D5-F5)/F5*100,0),2)</f>
        <v>-17.91</v>
      </c>
      <c r="J5" s="264"/>
      <c r="K5" s="265"/>
    </row>
    <row r="6" ht="24.9" customHeight="1" spans="1:11">
      <c r="A6" s="54" t="s">
        <v>15</v>
      </c>
      <c r="B6" s="258"/>
      <c r="C6" s="258"/>
      <c r="D6" s="229">
        <v>5325</v>
      </c>
      <c r="E6" s="259">
        <f>IF(C6&lt;&gt;0,ROUND((D6+D7)/(C6+C7)*100,2),0)</f>
        <v>0</v>
      </c>
      <c r="F6" s="258">
        <v>5398</v>
      </c>
      <c r="G6" s="258"/>
      <c r="H6" s="258">
        <f>F6+G6</f>
        <v>5398</v>
      </c>
      <c r="I6" s="266">
        <f>ROUND(IF(F6&lt;&gt;0,(D6-F6+D7-F7)/(F6+F7)*100,0),2)</f>
        <v>-8.19</v>
      </c>
      <c r="J6" s="267"/>
      <c r="K6" s="268"/>
    </row>
    <row r="7" ht="24.9" customHeight="1" spans="1:11">
      <c r="A7" s="54" t="s">
        <v>16</v>
      </c>
      <c r="B7" s="258"/>
      <c r="C7" s="258"/>
      <c r="D7" s="229"/>
      <c r="E7" s="259"/>
      <c r="F7" s="258">
        <v>402</v>
      </c>
      <c r="G7" s="258"/>
      <c r="H7" s="258">
        <f t="shared" ref="H7:H22" si="2">F7+G7</f>
        <v>402</v>
      </c>
      <c r="I7" s="266"/>
      <c r="J7" s="267"/>
      <c r="K7" s="268"/>
    </row>
    <row r="8" ht="24.9" customHeight="1" spans="1:11">
      <c r="A8" s="54" t="s">
        <v>17</v>
      </c>
      <c r="B8" s="258"/>
      <c r="C8" s="258"/>
      <c r="D8" s="229">
        <v>1413</v>
      </c>
      <c r="E8" s="54">
        <f t="shared" ref="E8:E33" si="3">IF(C8&lt;&gt;0,ROUND(D8/C8*100,2),0)</f>
        <v>0</v>
      </c>
      <c r="F8" s="258">
        <v>1553</v>
      </c>
      <c r="G8" s="258"/>
      <c r="H8" s="258">
        <f t="shared" si="2"/>
        <v>1553</v>
      </c>
      <c r="I8" s="54">
        <f t="shared" ref="I8:I31" si="4">ROUND(IF(F8&lt;&gt;0,(D8-F8)/F8*100,0),2)</f>
        <v>-9.01</v>
      </c>
      <c r="J8" s="269"/>
      <c r="K8" s="268"/>
    </row>
    <row r="9" ht="24.9" customHeight="1" spans="1:11">
      <c r="A9" s="54" t="s">
        <v>18</v>
      </c>
      <c r="B9" s="258"/>
      <c r="C9" s="258"/>
      <c r="D9" s="229"/>
      <c r="E9" s="54"/>
      <c r="F9" s="258"/>
      <c r="G9" s="258"/>
      <c r="H9" s="258">
        <f t="shared" si="2"/>
        <v>0</v>
      </c>
      <c r="I9" s="54">
        <f t="shared" si="4"/>
        <v>0</v>
      </c>
      <c r="J9" s="269"/>
      <c r="K9" s="268"/>
    </row>
    <row r="10" ht="24.9" customHeight="1" spans="1:11">
      <c r="A10" s="54" t="s">
        <v>19</v>
      </c>
      <c r="B10" s="258"/>
      <c r="C10" s="258"/>
      <c r="D10" s="229">
        <v>191</v>
      </c>
      <c r="E10" s="54">
        <f t="shared" si="3"/>
        <v>0</v>
      </c>
      <c r="F10" s="258">
        <v>381</v>
      </c>
      <c r="G10" s="258"/>
      <c r="H10" s="258">
        <f t="shared" si="2"/>
        <v>381</v>
      </c>
      <c r="I10" s="54">
        <f t="shared" si="4"/>
        <v>-49.87</v>
      </c>
      <c r="J10" s="269"/>
      <c r="K10" s="268"/>
    </row>
    <row r="11" ht="24.9" customHeight="1" spans="1:11">
      <c r="A11" s="54" t="s">
        <v>20</v>
      </c>
      <c r="B11" s="258"/>
      <c r="C11" s="258"/>
      <c r="D11" s="229">
        <v>52</v>
      </c>
      <c r="E11" s="54">
        <f t="shared" si="3"/>
        <v>0</v>
      </c>
      <c r="F11" s="258">
        <v>1</v>
      </c>
      <c r="G11" s="258"/>
      <c r="H11" s="258">
        <f t="shared" si="2"/>
        <v>1</v>
      </c>
      <c r="I11" s="54">
        <f t="shared" si="4"/>
        <v>5100</v>
      </c>
      <c r="J11" s="269"/>
      <c r="K11" s="268"/>
    </row>
    <row r="12" ht="24.9" customHeight="1" spans="1:11">
      <c r="A12" s="54" t="s">
        <v>21</v>
      </c>
      <c r="B12" s="258"/>
      <c r="C12" s="258"/>
      <c r="D12" s="229">
        <v>1136</v>
      </c>
      <c r="E12" s="54">
        <f t="shared" si="3"/>
        <v>0</v>
      </c>
      <c r="F12" s="258">
        <v>1178</v>
      </c>
      <c r="G12" s="258"/>
      <c r="H12" s="258">
        <f t="shared" si="2"/>
        <v>1178</v>
      </c>
      <c r="I12" s="54">
        <f t="shared" si="4"/>
        <v>-3.57</v>
      </c>
      <c r="J12" s="269"/>
      <c r="K12" s="268"/>
    </row>
    <row r="13" ht="24.9" customHeight="1" spans="1:11">
      <c r="A13" s="54" t="s">
        <v>22</v>
      </c>
      <c r="B13" s="258"/>
      <c r="C13" s="258"/>
      <c r="D13" s="229">
        <v>315</v>
      </c>
      <c r="E13" s="54">
        <f t="shared" si="3"/>
        <v>0</v>
      </c>
      <c r="F13" s="258">
        <v>369</v>
      </c>
      <c r="G13" s="258"/>
      <c r="H13" s="258">
        <f t="shared" si="2"/>
        <v>369</v>
      </c>
      <c r="I13" s="54">
        <f t="shared" si="4"/>
        <v>-14.63</v>
      </c>
      <c r="J13" s="269"/>
      <c r="K13" s="268"/>
    </row>
    <row r="14" ht="24.9" customHeight="1" spans="1:11">
      <c r="A14" s="54" t="s">
        <v>23</v>
      </c>
      <c r="B14" s="258"/>
      <c r="C14" s="258"/>
      <c r="D14" s="229">
        <v>504</v>
      </c>
      <c r="E14" s="54">
        <f t="shared" si="3"/>
        <v>0</v>
      </c>
      <c r="F14" s="258">
        <v>303</v>
      </c>
      <c r="G14" s="258"/>
      <c r="H14" s="258">
        <f t="shared" si="2"/>
        <v>303</v>
      </c>
      <c r="I14" s="54">
        <f t="shared" si="4"/>
        <v>66.34</v>
      </c>
      <c r="J14" s="269"/>
      <c r="K14" s="268"/>
    </row>
    <row r="15" ht="24.9" customHeight="1" spans="1:11">
      <c r="A15" s="54" t="s">
        <v>24</v>
      </c>
      <c r="B15" s="258"/>
      <c r="C15" s="258"/>
      <c r="D15" s="229">
        <v>527</v>
      </c>
      <c r="E15" s="54">
        <f t="shared" si="3"/>
        <v>0</v>
      </c>
      <c r="F15" s="258">
        <v>295</v>
      </c>
      <c r="G15" s="258"/>
      <c r="H15" s="258">
        <f t="shared" si="2"/>
        <v>295</v>
      </c>
      <c r="I15" s="54">
        <f t="shared" si="4"/>
        <v>78.64</v>
      </c>
      <c r="J15" s="269"/>
      <c r="K15" s="268"/>
    </row>
    <row r="16" ht="24.9" customHeight="1" spans="1:11">
      <c r="A16" s="54" t="s">
        <v>25</v>
      </c>
      <c r="B16" s="258"/>
      <c r="C16" s="258"/>
      <c r="D16" s="229">
        <v>3940</v>
      </c>
      <c r="E16" s="54">
        <f t="shared" si="3"/>
        <v>0</v>
      </c>
      <c r="F16" s="258">
        <v>9034</v>
      </c>
      <c r="G16" s="258"/>
      <c r="H16" s="258">
        <f t="shared" si="2"/>
        <v>9034</v>
      </c>
      <c r="I16" s="54">
        <f t="shared" si="4"/>
        <v>-56.39</v>
      </c>
      <c r="J16" s="269"/>
      <c r="K16" s="268"/>
    </row>
    <row r="17" ht="24.9" customHeight="1" spans="1:11">
      <c r="A17" s="54" t="s">
        <v>26</v>
      </c>
      <c r="B17" s="258"/>
      <c r="C17" s="258"/>
      <c r="D17" s="229">
        <v>75</v>
      </c>
      <c r="E17" s="54">
        <f t="shared" si="3"/>
        <v>0</v>
      </c>
      <c r="F17" s="258">
        <v>452</v>
      </c>
      <c r="G17" s="258"/>
      <c r="H17" s="258">
        <f t="shared" si="2"/>
        <v>452</v>
      </c>
      <c r="I17" s="54">
        <f t="shared" si="4"/>
        <v>-83.41</v>
      </c>
      <c r="J17" s="269"/>
      <c r="K17" s="268"/>
    </row>
    <row r="18" ht="24.9" customHeight="1" spans="1:11">
      <c r="A18" s="54" t="s">
        <v>27</v>
      </c>
      <c r="B18" s="258"/>
      <c r="C18" s="258"/>
      <c r="D18" s="229">
        <v>3800</v>
      </c>
      <c r="E18" s="54">
        <f t="shared" si="3"/>
        <v>0</v>
      </c>
      <c r="F18" s="258">
        <v>1921</v>
      </c>
      <c r="G18" s="258"/>
      <c r="H18" s="258">
        <f t="shared" si="2"/>
        <v>1921</v>
      </c>
      <c r="I18" s="54">
        <f t="shared" si="4"/>
        <v>97.81</v>
      </c>
      <c r="J18" s="269"/>
      <c r="K18" s="268"/>
    </row>
    <row r="19" ht="24.9" customHeight="1" spans="1:11">
      <c r="A19" s="54" t="s">
        <v>28</v>
      </c>
      <c r="B19" s="258"/>
      <c r="C19" s="258"/>
      <c r="D19" s="229">
        <v>5053</v>
      </c>
      <c r="E19" s="54">
        <f t="shared" si="3"/>
        <v>0</v>
      </c>
      <c r="F19" s="258">
        <v>5918</v>
      </c>
      <c r="G19" s="258"/>
      <c r="H19" s="258">
        <f t="shared" si="2"/>
        <v>5918</v>
      </c>
      <c r="I19" s="54">
        <f t="shared" si="4"/>
        <v>-14.62</v>
      </c>
      <c r="J19" s="269"/>
      <c r="K19" s="268"/>
    </row>
    <row r="20" ht="24.9" customHeight="1" spans="1:11">
      <c r="A20" s="54" t="s">
        <v>29</v>
      </c>
      <c r="B20" s="258"/>
      <c r="C20" s="258">
        <v>0</v>
      </c>
      <c r="D20" s="229"/>
      <c r="E20" s="54">
        <f t="shared" si="3"/>
        <v>0</v>
      </c>
      <c r="F20" s="258"/>
      <c r="G20" s="258"/>
      <c r="H20" s="258">
        <f t="shared" si="2"/>
        <v>0</v>
      </c>
      <c r="I20" s="54">
        <f t="shared" si="4"/>
        <v>0</v>
      </c>
      <c r="J20" s="269"/>
      <c r="K20" s="268"/>
    </row>
    <row r="21" ht="24.9" customHeight="1" spans="1:11">
      <c r="A21" s="54" t="s">
        <v>30</v>
      </c>
      <c r="B21" s="258"/>
      <c r="C21" s="258">
        <v>0</v>
      </c>
      <c r="D21" s="229">
        <v>2</v>
      </c>
      <c r="E21" s="54">
        <f t="shared" si="3"/>
        <v>0</v>
      </c>
      <c r="F21" s="258"/>
      <c r="G21" s="258"/>
      <c r="H21" s="258">
        <f t="shared" si="2"/>
        <v>0</v>
      </c>
      <c r="I21" s="54">
        <f t="shared" si="4"/>
        <v>0</v>
      </c>
      <c r="J21" s="269"/>
      <c r="K21" s="268"/>
    </row>
    <row r="22" ht="24.9" customHeight="1" spans="1:11">
      <c r="A22" s="54" t="s">
        <v>31</v>
      </c>
      <c r="B22" s="258"/>
      <c r="C22" s="258">
        <v>0</v>
      </c>
      <c r="D22" s="229"/>
      <c r="E22" s="54">
        <f t="shared" si="3"/>
        <v>0</v>
      </c>
      <c r="F22" s="258"/>
      <c r="G22" s="258"/>
      <c r="H22" s="258">
        <f t="shared" si="2"/>
        <v>0</v>
      </c>
      <c r="I22" s="54">
        <f t="shared" si="4"/>
        <v>0</v>
      </c>
      <c r="J22" s="269"/>
      <c r="K22" s="268"/>
    </row>
    <row r="23" s="29" customFormat="1" ht="24.9" customHeight="1" spans="1:11">
      <c r="A23" s="256" t="s">
        <v>32</v>
      </c>
      <c r="B23" s="257">
        <f>SUM(B24:B31)</f>
        <v>0</v>
      </c>
      <c r="C23" s="257">
        <f t="shared" ref="C23:D23" si="5">SUM(C24:C31)</f>
        <v>0</v>
      </c>
      <c r="D23" s="225">
        <f t="shared" si="5"/>
        <v>14476</v>
      </c>
      <c r="E23" s="256">
        <f t="shared" si="3"/>
        <v>0</v>
      </c>
      <c r="F23" s="257">
        <f>SUM(F24:F31)</f>
        <v>16420</v>
      </c>
      <c r="G23" s="257">
        <f t="shared" ref="G23:H23" si="6">SUM(G24:G31)</f>
        <v>-2900</v>
      </c>
      <c r="H23" s="257">
        <f t="shared" si="6"/>
        <v>13520</v>
      </c>
      <c r="I23" s="256">
        <f t="shared" si="4"/>
        <v>-11.84</v>
      </c>
      <c r="J23" s="264"/>
      <c r="K23" s="265"/>
    </row>
    <row r="24" ht="24.9" customHeight="1" spans="1:11">
      <c r="A24" s="54" t="s">
        <v>33</v>
      </c>
      <c r="B24" s="258"/>
      <c r="C24" s="258"/>
      <c r="D24" s="229">
        <v>6660</v>
      </c>
      <c r="E24" s="54">
        <f t="shared" si="3"/>
        <v>0</v>
      </c>
      <c r="F24" s="258">
        <v>1261</v>
      </c>
      <c r="G24" s="258"/>
      <c r="H24" s="258">
        <f t="shared" ref="H24:H31" si="7">F24+G24</f>
        <v>1261</v>
      </c>
      <c r="I24" s="54">
        <f t="shared" si="4"/>
        <v>428.15</v>
      </c>
      <c r="J24" s="269"/>
      <c r="K24" s="268"/>
    </row>
    <row r="25" ht="24.9" customHeight="1" spans="1:11">
      <c r="A25" s="54" t="s">
        <v>34</v>
      </c>
      <c r="B25" s="258"/>
      <c r="C25" s="258"/>
      <c r="D25" s="229"/>
      <c r="E25" s="54">
        <f t="shared" si="3"/>
        <v>0</v>
      </c>
      <c r="F25" s="258">
        <v>595</v>
      </c>
      <c r="G25" s="258"/>
      <c r="H25" s="258">
        <f t="shared" si="7"/>
        <v>595</v>
      </c>
      <c r="I25" s="54">
        <f t="shared" si="4"/>
        <v>-100</v>
      </c>
      <c r="J25" s="269"/>
      <c r="K25" s="268"/>
    </row>
    <row r="26" ht="24.9" customHeight="1" spans="1:11">
      <c r="A26" s="54" t="s">
        <v>35</v>
      </c>
      <c r="B26" s="258"/>
      <c r="C26" s="258"/>
      <c r="D26" s="229"/>
      <c r="E26" s="54">
        <f t="shared" si="3"/>
        <v>0</v>
      </c>
      <c r="F26" s="258">
        <v>115</v>
      </c>
      <c r="G26" s="258"/>
      <c r="H26" s="258">
        <f t="shared" si="7"/>
        <v>115</v>
      </c>
      <c r="I26" s="54">
        <f t="shared" si="4"/>
        <v>-100</v>
      </c>
      <c r="J26" s="269"/>
      <c r="K26" s="268"/>
    </row>
    <row r="27" ht="24.9" customHeight="1" spans="1:11">
      <c r="A27" s="54" t="s">
        <v>36</v>
      </c>
      <c r="B27" s="258"/>
      <c r="C27" s="258"/>
      <c r="D27" s="229"/>
      <c r="E27" s="54">
        <f t="shared" si="3"/>
        <v>0</v>
      </c>
      <c r="F27" s="258"/>
      <c r="G27" s="258"/>
      <c r="H27" s="258">
        <f t="shared" si="7"/>
        <v>0</v>
      </c>
      <c r="I27" s="54">
        <f t="shared" si="4"/>
        <v>0</v>
      </c>
      <c r="J27" s="269"/>
      <c r="K27" s="268"/>
    </row>
    <row r="28" ht="24.9" customHeight="1" spans="1:11">
      <c r="A28" s="54" t="s">
        <v>37</v>
      </c>
      <c r="B28" s="258"/>
      <c r="C28" s="258"/>
      <c r="D28" s="229">
        <v>7816</v>
      </c>
      <c r="E28" s="54">
        <f t="shared" si="3"/>
        <v>0</v>
      </c>
      <c r="F28" s="258">
        <v>14430</v>
      </c>
      <c r="G28" s="258">
        <v>-2900</v>
      </c>
      <c r="H28" s="258">
        <f t="shared" si="7"/>
        <v>11530</v>
      </c>
      <c r="I28" s="54">
        <f t="shared" si="4"/>
        <v>-45.84</v>
      </c>
      <c r="J28" s="269"/>
      <c r="K28" s="268"/>
    </row>
    <row r="29" ht="24.9" customHeight="1" spans="1:11">
      <c r="A29" s="54" t="s">
        <v>38</v>
      </c>
      <c r="B29" s="258"/>
      <c r="C29" s="258"/>
      <c r="D29" s="229"/>
      <c r="E29" s="54">
        <f t="shared" si="3"/>
        <v>0</v>
      </c>
      <c r="F29" s="258"/>
      <c r="G29" s="258"/>
      <c r="H29" s="258">
        <f t="shared" si="7"/>
        <v>0</v>
      </c>
      <c r="I29" s="54">
        <f t="shared" si="4"/>
        <v>0</v>
      </c>
      <c r="J29" s="269"/>
      <c r="K29" s="268"/>
    </row>
    <row r="30" ht="24.9" customHeight="1" spans="1:11">
      <c r="A30" s="54" t="s">
        <v>39</v>
      </c>
      <c r="B30" s="258"/>
      <c r="C30" s="258"/>
      <c r="D30" s="229"/>
      <c r="E30" s="54">
        <f t="shared" si="3"/>
        <v>0</v>
      </c>
      <c r="F30" s="258">
        <v>18</v>
      </c>
      <c r="G30" s="258"/>
      <c r="H30" s="258">
        <f t="shared" si="7"/>
        <v>18</v>
      </c>
      <c r="I30" s="54">
        <f t="shared" si="4"/>
        <v>-100</v>
      </c>
      <c r="J30" s="269"/>
      <c r="K30" s="268"/>
    </row>
    <row r="31" ht="24.9" customHeight="1" spans="1:11">
      <c r="A31" s="54" t="s">
        <v>40</v>
      </c>
      <c r="B31" s="258"/>
      <c r="C31" s="258"/>
      <c r="D31" s="229"/>
      <c r="E31" s="54">
        <f t="shared" si="3"/>
        <v>0</v>
      </c>
      <c r="F31" s="258">
        <v>1</v>
      </c>
      <c r="G31" s="258"/>
      <c r="H31" s="258">
        <f t="shared" si="7"/>
        <v>1</v>
      </c>
      <c r="I31" s="54">
        <f t="shared" si="4"/>
        <v>-100</v>
      </c>
      <c r="J31" s="269"/>
      <c r="K31" s="268"/>
    </row>
    <row r="32" ht="24.9" customHeight="1" spans="1:11">
      <c r="A32" s="54"/>
      <c r="B32" s="260"/>
      <c r="C32" s="54"/>
      <c r="D32" s="261"/>
      <c r="E32" s="54"/>
      <c r="F32" s="260"/>
      <c r="G32" s="260"/>
      <c r="H32" s="54"/>
      <c r="I32" s="54"/>
      <c r="J32" s="269"/>
      <c r="K32" s="268"/>
    </row>
    <row r="33" s="29" customFormat="1" ht="24.9" customHeight="1" spans="1:11">
      <c r="A33" s="39" t="s">
        <v>41</v>
      </c>
      <c r="B33" s="257">
        <f>B5+B23</f>
        <v>0</v>
      </c>
      <c r="C33" s="257">
        <f t="shared" ref="C33:D33" si="8">C5+C23</f>
        <v>0</v>
      </c>
      <c r="D33" s="225">
        <f t="shared" si="8"/>
        <v>36809</v>
      </c>
      <c r="E33" s="256">
        <f t="shared" si="3"/>
        <v>0</v>
      </c>
      <c r="F33" s="257">
        <f>F5+F23</f>
        <v>43625</v>
      </c>
      <c r="G33" s="257">
        <f t="shared" ref="G33:H33" si="9">G5+G23</f>
        <v>-2900</v>
      </c>
      <c r="H33" s="257">
        <f t="shared" si="9"/>
        <v>40725</v>
      </c>
      <c r="I33" s="256">
        <f>ROUND(IF(F33&lt;&gt;0,(D33-F33)/F33*100,0),2)</f>
        <v>-15.62</v>
      </c>
      <c r="J33" s="264"/>
      <c r="K33" s="265"/>
    </row>
    <row r="34" ht="69.9" customHeight="1" spans="1:11">
      <c r="A34" s="262"/>
      <c r="B34" s="57"/>
      <c r="C34" s="57"/>
      <c r="D34" s="263"/>
      <c r="E34" s="57"/>
      <c r="F34" s="57"/>
      <c r="G34" s="57"/>
      <c r="H34" s="57"/>
      <c r="I34" s="57"/>
      <c r="J34" s="57"/>
      <c r="K34" s="57"/>
    </row>
  </sheetData>
  <mergeCells count="4">
    <mergeCell ref="A2:K2"/>
    <mergeCell ref="J3:K3"/>
    <mergeCell ref="A34:K34"/>
    <mergeCell ref="I6:I7"/>
  </mergeCells>
  <pageMargins left="0.7" right="0.7" top="0.75" bottom="0.75" header="0.3" footer="0.3"/>
  <pageSetup paperSize="9" orientation="portrait" horizontalDpi="200" verticalDpi="300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workbookViewId="0">
      <selection activeCell="A15" sqref="A15"/>
    </sheetView>
  </sheetViews>
  <sheetFormatPr defaultColWidth="9" defaultRowHeight="14.25" outlineLevelCol="1"/>
  <cols>
    <col min="1" max="1" width="58.375" style="202" customWidth="1"/>
    <col min="2" max="2" width="40.375" style="202" customWidth="1"/>
    <col min="3" max="255" width="9" style="202"/>
    <col min="256" max="256" width="57.875" style="202" customWidth="1"/>
    <col min="257" max="16384" width="9" style="202"/>
  </cols>
  <sheetData>
    <row r="1" s="202" customFormat="1" spans="1:1">
      <c r="A1" s="29" t="s">
        <v>244</v>
      </c>
    </row>
    <row r="2" s="202" customFormat="1" ht="33" customHeight="1" spans="1:2">
      <c r="A2" s="203" t="s">
        <v>245</v>
      </c>
      <c r="B2" s="203"/>
    </row>
    <row r="3" s="202" customFormat="1" ht="24" customHeight="1" spans="2:2">
      <c r="B3" s="204" t="s">
        <v>237</v>
      </c>
    </row>
    <row r="4" s="202" customFormat="1" ht="28.9" customHeight="1" spans="1:2">
      <c r="A4" s="205" t="s">
        <v>246</v>
      </c>
      <c r="B4" s="206" t="s">
        <v>239</v>
      </c>
    </row>
    <row r="5" s="202" customFormat="1" ht="28.9" customHeight="1" spans="1:2">
      <c r="A5" s="205" t="s">
        <v>243</v>
      </c>
      <c r="B5" s="207">
        <v>0</v>
      </c>
    </row>
    <row r="6" s="202" customFormat="1" ht="28.9" customHeight="1" spans="1:2">
      <c r="A6" s="208" t="s">
        <v>247</v>
      </c>
      <c r="B6" s="209"/>
    </row>
    <row r="7" s="202" customFormat="1" ht="28.9" customHeight="1" spans="1:2">
      <c r="A7" s="210" t="s">
        <v>248</v>
      </c>
      <c r="B7" s="209"/>
    </row>
    <row r="8" s="202" customFormat="1" ht="28.9" customHeight="1" spans="1:2">
      <c r="A8" s="211" t="s">
        <v>249</v>
      </c>
      <c r="B8" s="212"/>
    </row>
    <row r="9" s="202" customFormat="1" ht="28.9" customHeight="1" spans="1:2">
      <c r="A9" s="213" t="s">
        <v>250</v>
      </c>
      <c r="B9" s="212"/>
    </row>
    <row r="10" s="202" customFormat="1" ht="28.9" customHeight="1" spans="1:2">
      <c r="A10" s="213" t="s">
        <v>251</v>
      </c>
      <c r="B10" s="212"/>
    </row>
    <row r="11" s="202" customFormat="1" ht="28.9" customHeight="1" spans="1:2">
      <c r="A11" s="210" t="s">
        <v>252</v>
      </c>
      <c r="B11" s="209"/>
    </row>
    <row r="12" s="202" customFormat="1" ht="28.9" customHeight="1" spans="1:2">
      <c r="A12" s="214" t="s">
        <v>253</v>
      </c>
      <c r="B12" s="212"/>
    </row>
    <row r="13" s="202" customFormat="1" ht="28.9" customHeight="1" spans="1:2">
      <c r="A13" s="215" t="s">
        <v>254</v>
      </c>
      <c r="B13" s="212"/>
    </row>
    <row r="14" s="202" customFormat="1" ht="28.9" customHeight="1" spans="1:2">
      <c r="A14" s="215" t="s">
        <v>255</v>
      </c>
      <c r="B14" s="212"/>
    </row>
    <row r="15" s="202" customFormat="1" ht="28.9" customHeight="1" spans="1:2">
      <c r="A15" s="215" t="s">
        <v>256</v>
      </c>
      <c r="B15" s="212"/>
    </row>
    <row r="16" s="202" customFormat="1" ht="28.9" customHeight="1" spans="1:2">
      <c r="A16" s="215" t="s">
        <v>257</v>
      </c>
      <c r="B16" s="212"/>
    </row>
    <row r="17" s="202" customFormat="1" ht="28.9" customHeight="1" spans="1:2">
      <c r="A17" s="216" t="s">
        <v>258</v>
      </c>
      <c r="B17" s="212"/>
    </row>
    <row r="18" s="202" customFormat="1" ht="28.9" customHeight="1" spans="1:2">
      <c r="A18" s="216" t="s">
        <v>259</v>
      </c>
      <c r="B18" s="212"/>
    </row>
    <row r="19" s="202" customFormat="1" ht="28.9" customHeight="1" spans="1:2">
      <c r="A19" s="216" t="s">
        <v>260</v>
      </c>
      <c r="B19" s="212"/>
    </row>
    <row r="20" s="202" customFormat="1" ht="28.9" customHeight="1" spans="1:2">
      <c r="A20" s="216" t="s">
        <v>261</v>
      </c>
      <c r="B20" s="212"/>
    </row>
    <row r="21" s="202" customFormat="1" ht="28.9" customHeight="1" spans="1:2">
      <c r="A21" s="216" t="s">
        <v>262</v>
      </c>
      <c r="B21" s="212"/>
    </row>
    <row r="22" s="202" customFormat="1" ht="28.9" customHeight="1" spans="1:2">
      <c r="A22" s="216" t="s">
        <v>263</v>
      </c>
      <c r="B22" s="212"/>
    </row>
    <row r="23" s="202" customFormat="1" ht="28.9" customHeight="1" spans="1:2">
      <c r="A23" s="216" t="s">
        <v>264</v>
      </c>
      <c r="B23" s="212"/>
    </row>
    <row r="24" s="202" customFormat="1" ht="28.9" customHeight="1" spans="1:2">
      <c r="A24" s="216" t="s">
        <v>265</v>
      </c>
      <c r="B24" s="212"/>
    </row>
    <row r="25" s="202" customFormat="1" ht="28.9" customHeight="1" spans="1:2">
      <c r="A25" s="216" t="s">
        <v>251</v>
      </c>
      <c r="B25" s="212"/>
    </row>
    <row r="26" s="202" customFormat="1" ht="28.9" customHeight="1" spans="1:2">
      <c r="A26" s="210" t="s">
        <v>266</v>
      </c>
      <c r="B26" s="209"/>
    </row>
    <row r="27" s="202" customFormat="1" ht="28.9" customHeight="1" spans="1:2">
      <c r="A27" s="217" t="s">
        <v>267</v>
      </c>
      <c r="B27" s="212"/>
    </row>
    <row r="28" s="202" customFormat="1" ht="28.9" customHeight="1" spans="1:2">
      <c r="A28" s="217" t="s">
        <v>268</v>
      </c>
      <c r="B28" s="212"/>
    </row>
    <row r="29" s="202" customFormat="1" ht="28.9" customHeight="1" spans="1:2">
      <c r="A29" s="217" t="s">
        <v>269</v>
      </c>
      <c r="B29" s="212"/>
    </row>
    <row r="30" s="202" customFormat="1" ht="28.9" customHeight="1" spans="1:2">
      <c r="A30" s="217" t="s">
        <v>270</v>
      </c>
      <c r="B30" s="212"/>
    </row>
    <row r="31" s="202" customFormat="1" ht="28.9" customHeight="1" spans="1:2">
      <c r="A31" s="217" t="s">
        <v>251</v>
      </c>
      <c r="B31" s="212"/>
    </row>
  </sheetData>
  <mergeCells count="1">
    <mergeCell ref="A2:B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B1" workbookViewId="0">
      <selection activeCell="B1" sqref="B1"/>
    </sheetView>
  </sheetViews>
  <sheetFormatPr defaultColWidth="15.6666666666667" defaultRowHeight="27.9" customHeight="1" outlineLevelCol="7"/>
  <cols>
    <col min="1" max="1" width="12.4416666666667" style="148" hidden="1" customWidth="1"/>
    <col min="2" max="2" width="50.3333333333333" style="148" customWidth="1"/>
    <col min="3" max="4" width="12.1083333333333" style="148" customWidth="1"/>
    <col min="5" max="5" width="12.1083333333333" style="173" customWidth="1"/>
    <col min="6" max="6" width="12.1083333333333" style="174" customWidth="1"/>
    <col min="7" max="7" width="12.1083333333333" style="174" hidden="1" customWidth="1"/>
    <col min="8" max="8" width="12.1083333333333" style="174" customWidth="1"/>
    <col min="9" max="244" width="9" style="148" customWidth="1"/>
    <col min="245" max="245" width="50.3333333333333" style="148" customWidth="1"/>
    <col min="246" max="256" width="15.6666666666667" style="148"/>
    <col min="257" max="257" width="15.6666666666667" style="148" hidden="1" customWidth="1"/>
    <col min="258" max="258" width="50.3333333333333" style="148" customWidth="1"/>
    <col min="259" max="264" width="12.1083333333333" style="148" customWidth="1"/>
    <col min="265" max="500" width="9" style="148" customWidth="1"/>
    <col min="501" max="501" width="50.3333333333333" style="148" customWidth="1"/>
    <col min="502" max="512" width="15.6666666666667" style="148"/>
    <col min="513" max="513" width="15.6666666666667" style="148" hidden="1" customWidth="1"/>
    <col min="514" max="514" width="50.3333333333333" style="148" customWidth="1"/>
    <col min="515" max="520" width="12.1083333333333" style="148" customWidth="1"/>
    <col min="521" max="756" width="9" style="148" customWidth="1"/>
    <col min="757" max="757" width="50.3333333333333" style="148" customWidth="1"/>
    <col min="758" max="768" width="15.6666666666667" style="148"/>
    <col min="769" max="769" width="15.6666666666667" style="148" hidden="1" customWidth="1"/>
    <col min="770" max="770" width="50.3333333333333" style="148" customWidth="1"/>
    <col min="771" max="776" width="12.1083333333333" style="148" customWidth="1"/>
    <col min="777" max="1012" width="9" style="148" customWidth="1"/>
    <col min="1013" max="1013" width="50.3333333333333" style="148" customWidth="1"/>
    <col min="1014" max="1024" width="15.6666666666667" style="148"/>
    <col min="1025" max="1025" width="15.6666666666667" style="148" hidden="1" customWidth="1"/>
    <col min="1026" max="1026" width="50.3333333333333" style="148" customWidth="1"/>
    <col min="1027" max="1032" width="12.1083333333333" style="148" customWidth="1"/>
    <col min="1033" max="1268" width="9" style="148" customWidth="1"/>
    <col min="1269" max="1269" width="50.3333333333333" style="148" customWidth="1"/>
    <col min="1270" max="1280" width="15.6666666666667" style="148"/>
    <col min="1281" max="1281" width="15.6666666666667" style="148" hidden="1" customWidth="1"/>
    <col min="1282" max="1282" width="50.3333333333333" style="148" customWidth="1"/>
    <col min="1283" max="1288" width="12.1083333333333" style="148" customWidth="1"/>
    <col min="1289" max="1524" width="9" style="148" customWidth="1"/>
    <col min="1525" max="1525" width="50.3333333333333" style="148" customWidth="1"/>
    <col min="1526" max="1536" width="15.6666666666667" style="148"/>
    <col min="1537" max="1537" width="15.6666666666667" style="148" hidden="1" customWidth="1"/>
    <col min="1538" max="1538" width="50.3333333333333" style="148" customWidth="1"/>
    <col min="1539" max="1544" width="12.1083333333333" style="148" customWidth="1"/>
    <col min="1545" max="1780" width="9" style="148" customWidth="1"/>
    <col min="1781" max="1781" width="50.3333333333333" style="148" customWidth="1"/>
    <col min="1782" max="1792" width="15.6666666666667" style="148"/>
    <col min="1793" max="1793" width="15.6666666666667" style="148" hidden="1" customWidth="1"/>
    <col min="1794" max="1794" width="50.3333333333333" style="148" customWidth="1"/>
    <col min="1795" max="1800" width="12.1083333333333" style="148" customWidth="1"/>
    <col min="1801" max="2036" width="9" style="148" customWidth="1"/>
    <col min="2037" max="2037" width="50.3333333333333" style="148" customWidth="1"/>
    <col min="2038" max="2048" width="15.6666666666667" style="148"/>
    <col min="2049" max="2049" width="15.6666666666667" style="148" hidden="1" customWidth="1"/>
    <col min="2050" max="2050" width="50.3333333333333" style="148" customWidth="1"/>
    <col min="2051" max="2056" width="12.1083333333333" style="148" customWidth="1"/>
    <col min="2057" max="2292" width="9" style="148" customWidth="1"/>
    <col min="2293" max="2293" width="50.3333333333333" style="148" customWidth="1"/>
    <col min="2294" max="2304" width="15.6666666666667" style="148"/>
    <col min="2305" max="2305" width="15.6666666666667" style="148" hidden="1" customWidth="1"/>
    <col min="2306" max="2306" width="50.3333333333333" style="148" customWidth="1"/>
    <col min="2307" max="2312" width="12.1083333333333" style="148" customWidth="1"/>
    <col min="2313" max="2548" width="9" style="148" customWidth="1"/>
    <col min="2549" max="2549" width="50.3333333333333" style="148" customWidth="1"/>
    <col min="2550" max="2560" width="15.6666666666667" style="148"/>
    <col min="2561" max="2561" width="15.6666666666667" style="148" hidden="1" customWidth="1"/>
    <col min="2562" max="2562" width="50.3333333333333" style="148" customWidth="1"/>
    <col min="2563" max="2568" width="12.1083333333333" style="148" customWidth="1"/>
    <col min="2569" max="2804" width="9" style="148" customWidth="1"/>
    <col min="2805" max="2805" width="50.3333333333333" style="148" customWidth="1"/>
    <col min="2806" max="2816" width="15.6666666666667" style="148"/>
    <col min="2817" max="2817" width="15.6666666666667" style="148" hidden="1" customWidth="1"/>
    <col min="2818" max="2818" width="50.3333333333333" style="148" customWidth="1"/>
    <col min="2819" max="2824" width="12.1083333333333" style="148" customWidth="1"/>
    <col min="2825" max="3060" width="9" style="148" customWidth="1"/>
    <col min="3061" max="3061" width="50.3333333333333" style="148" customWidth="1"/>
    <col min="3062" max="3072" width="15.6666666666667" style="148"/>
    <col min="3073" max="3073" width="15.6666666666667" style="148" hidden="1" customWidth="1"/>
    <col min="3074" max="3074" width="50.3333333333333" style="148" customWidth="1"/>
    <col min="3075" max="3080" width="12.1083333333333" style="148" customWidth="1"/>
    <col min="3081" max="3316" width="9" style="148" customWidth="1"/>
    <col min="3317" max="3317" width="50.3333333333333" style="148" customWidth="1"/>
    <col min="3318" max="3328" width="15.6666666666667" style="148"/>
    <col min="3329" max="3329" width="15.6666666666667" style="148" hidden="1" customWidth="1"/>
    <col min="3330" max="3330" width="50.3333333333333" style="148" customWidth="1"/>
    <col min="3331" max="3336" width="12.1083333333333" style="148" customWidth="1"/>
    <col min="3337" max="3572" width="9" style="148" customWidth="1"/>
    <col min="3573" max="3573" width="50.3333333333333" style="148" customWidth="1"/>
    <col min="3574" max="3584" width="15.6666666666667" style="148"/>
    <col min="3585" max="3585" width="15.6666666666667" style="148" hidden="1" customWidth="1"/>
    <col min="3586" max="3586" width="50.3333333333333" style="148" customWidth="1"/>
    <col min="3587" max="3592" width="12.1083333333333" style="148" customWidth="1"/>
    <col min="3593" max="3828" width="9" style="148" customWidth="1"/>
    <col min="3829" max="3829" width="50.3333333333333" style="148" customWidth="1"/>
    <col min="3830" max="3840" width="15.6666666666667" style="148"/>
    <col min="3841" max="3841" width="15.6666666666667" style="148" hidden="1" customWidth="1"/>
    <col min="3842" max="3842" width="50.3333333333333" style="148" customWidth="1"/>
    <col min="3843" max="3848" width="12.1083333333333" style="148" customWidth="1"/>
    <col min="3849" max="4084" width="9" style="148" customWidth="1"/>
    <col min="4085" max="4085" width="50.3333333333333" style="148" customWidth="1"/>
    <col min="4086" max="4096" width="15.6666666666667" style="148"/>
    <col min="4097" max="4097" width="15.6666666666667" style="148" hidden="1" customWidth="1"/>
    <col min="4098" max="4098" width="50.3333333333333" style="148" customWidth="1"/>
    <col min="4099" max="4104" width="12.1083333333333" style="148" customWidth="1"/>
    <col min="4105" max="4340" width="9" style="148" customWidth="1"/>
    <col min="4341" max="4341" width="50.3333333333333" style="148" customWidth="1"/>
    <col min="4342" max="4352" width="15.6666666666667" style="148"/>
    <col min="4353" max="4353" width="15.6666666666667" style="148" hidden="1" customWidth="1"/>
    <col min="4354" max="4354" width="50.3333333333333" style="148" customWidth="1"/>
    <col min="4355" max="4360" width="12.1083333333333" style="148" customWidth="1"/>
    <col min="4361" max="4596" width="9" style="148" customWidth="1"/>
    <col min="4597" max="4597" width="50.3333333333333" style="148" customWidth="1"/>
    <col min="4598" max="4608" width="15.6666666666667" style="148"/>
    <col min="4609" max="4609" width="15.6666666666667" style="148" hidden="1" customWidth="1"/>
    <col min="4610" max="4610" width="50.3333333333333" style="148" customWidth="1"/>
    <col min="4611" max="4616" width="12.1083333333333" style="148" customWidth="1"/>
    <col min="4617" max="4852" width="9" style="148" customWidth="1"/>
    <col min="4853" max="4853" width="50.3333333333333" style="148" customWidth="1"/>
    <col min="4854" max="4864" width="15.6666666666667" style="148"/>
    <col min="4865" max="4865" width="15.6666666666667" style="148" hidden="1" customWidth="1"/>
    <col min="4866" max="4866" width="50.3333333333333" style="148" customWidth="1"/>
    <col min="4867" max="4872" width="12.1083333333333" style="148" customWidth="1"/>
    <col min="4873" max="5108" width="9" style="148" customWidth="1"/>
    <col min="5109" max="5109" width="50.3333333333333" style="148" customWidth="1"/>
    <col min="5110" max="5120" width="15.6666666666667" style="148"/>
    <col min="5121" max="5121" width="15.6666666666667" style="148" hidden="1" customWidth="1"/>
    <col min="5122" max="5122" width="50.3333333333333" style="148" customWidth="1"/>
    <col min="5123" max="5128" width="12.1083333333333" style="148" customWidth="1"/>
    <col min="5129" max="5364" width="9" style="148" customWidth="1"/>
    <col min="5365" max="5365" width="50.3333333333333" style="148" customWidth="1"/>
    <col min="5366" max="5376" width="15.6666666666667" style="148"/>
    <col min="5377" max="5377" width="15.6666666666667" style="148" hidden="1" customWidth="1"/>
    <col min="5378" max="5378" width="50.3333333333333" style="148" customWidth="1"/>
    <col min="5379" max="5384" width="12.1083333333333" style="148" customWidth="1"/>
    <col min="5385" max="5620" width="9" style="148" customWidth="1"/>
    <col min="5621" max="5621" width="50.3333333333333" style="148" customWidth="1"/>
    <col min="5622" max="5632" width="15.6666666666667" style="148"/>
    <col min="5633" max="5633" width="15.6666666666667" style="148" hidden="1" customWidth="1"/>
    <col min="5634" max="5634" width="50.3333333333333" style="148" customWidth="1"/>
    <col min="5635" max="5640" width="12.1083333333333" style="148" customWidth="1"/>
    <col min="5641" max="5876" width="9" style="148" customWidth="1"/>
    <col min="5877" max="5877" width="50.3333333333333" style="148" customWidth="1"/>
    <col min="5878" max="5888" width="15.6666666666667" style="148"/>
    <col min="5889" max="5889" width="15.6666666666667" style="148" hidden="1" customWidth="1"/>
    <col min="5890" max="5890" width="50.3333333333333" style="148" customWidth="1"/>
    <col min="5891" max="5896" width="12.1083333333333" style="148" customWidth="1"/>
    <col min="5897" max="6132" width="9" style="148" customWidth="1"/>
    <col min="6133" max="6133" width="50.3333333333333" style="148" customWidth="1"/>
    <col min="6134" max="6144" width="15.6666666666667" style="148"/>
    <col min="6145" max="6145" width="15.6666666666667" style="148" hidden="1" customWidth="1"/>
    <col min="6146" max="6146" width="50.3333333333333" style="148" customWidth="1"/>
    <col min="6147" max="6152" width="12.1083333333333" style="148" customWidth="1"/>
    <col min="6153" max="6388" width="9" style="148" customWidth="1"/>
    <col min="6389" max="6389" width="50.3333333333333" style="148" customWidth="1"/>
    <col min="6390" max="6400" width="15.6666666666667" style="148"/>
    <col min="6401" max="6401" width="15.6666666666667" style="148" hidden="1" customWidth="1"/>
    <col min="6402" max="6402" width="50.3333333333333" style="148" customWidth="1"/>
    <col min="6403" max="6408" width="12.1083333333333" style="148" customWidth="1"/>
    <col min="6409" max="6644" width="9" style="148" customWidth="1"/>
    <col min="6645" max="6645" width="50.3333333333333" style="148" customWidth="1"/>
    <col min="6646" max="6656" width="15.6666666666667" style="148"/>
    <col min="6657" max="6657" width="15.6666666666667" style="148" hidden="1" customWidth="1"/>
    <col min="6658" max="6658" width="50.3333333333333" style="148" customWidth="1"/>
    <col min="6659" max="6664" width="12.1083333333333" style="148" customWidth="1"/>
    <col min="6665" max="6900" width="9" style="148" customWidth="1"/>
    <col min="6901" max="6901" width="50.3333333333333" style="148" customWidth="1"/>
    <col min="6902" max="6912" width="15.6666666666667" style="148"/>
    <col min="6913" max="6913" width="15.6666666666667" style="148" hidden="1" customWidth="1"/>
    <col min="6914" max="6914" width="50.3333333333333" style="148" customWidth="1"/>
    <col min="6915" max="6920" width="12.1083333333333" style="148" customWidth="1"/>
    <col min="6921" max="7156" width="9" style="148" customWidth="1"/>
    <col min="7157" max="7157" width="50.3333333333333" style="148" customWidth="1"/>
    <col min="7158" max="7168" width="15.6666666666667" style="148"/>
    <col min="7169" max="7169" width="15.6666666666667" style="148" hidden="1" customWidth="1"/>
    <col min="7170" max="7170" width="50.3333333333333" style="148" customWidth="1"/>
    <col min="7171" max="7176" width="12.1083333333333" style="148" customWidth="1"/>
    <col min="7177" max="7412" width="9" style="148" customWidth="1"/>
    <col min="7413" max="7413" width="50.3333333333333" style="148" customWidth="1"/>
    <col min="7414" max="7424" width="15.6666666666667" style="148"/>
    <col min="7425" max="7425" width="15.6666666666667" style="148" hidden="1" customWidth="1"/>
    <col min="7426" max="7426" width="50.3333333333333" style="148" customWidth="1"/>
    <col min="7427" max="7432" width="12.1083333333333" style="148" customWidth="1"/>
    <col min="7433" max="7668" width="9" style="148" customWidth="1"/>
    <col min="7669" max="7669" width="50.3333333333333" style="148" customWidth="1"/>
    <col min="7670" max="7680" width="15.6666666666667" style="148"/>
    <col min="7681" max="7681" width="15.6666666666667" style="148" hidden="1" customWidth="1"/>
    <col min="7682" max="7682" width="50.3333333333333" style="148" customWidth="1"/>
    <col min="7683" max="7688" width="12.1083333333333" style="148" customWidth="1"/>
    <col min="7689" max="7924" width="9" style="148" customWidth="1"/>
    <col min="7925" max="7925" width="50.3333333333333" style="148" customWidth="1"/>
    <col min="7926" max="7936" width="15.6666666666667" style="148"/>
    <col min="7937" max="7937" width="15.6666666666667" style="148" hidden="1" customWidth="1"/>
    <col min="7938" max="7938" width="50.3333333333333" style="148" customWidth="1"/>
    <col min="7939" max="7944" width="12.1083333333333" style="148" customWidth="1"/>
    <col min="7945" max="8180" width="9" style="148" customWidth="1"/>
    <col min="8181" max="8181" width="50.3333333333333" style="148" customWidth="1"/>
    <col min="8182" max="8192" width="15.6666666666667" style="148"/>
    <col min="8193" max="8193" width="15.6666666666667" style="148" hidden="1" customWidth="1"/>
    <col min="8194" max="8194" width="50.3333333333333" style="148" customWidth="1"/>
    <col min="8195" max="8200" width="12.1083333333333" style="148" customWidth="1"/>
    <col min="8201" max="8436" width="9" style="148" customWidth="1"/>
    <col min="8437" max="8437" width="50.3333333333333" style="148" customWidth="1"/>
    <col min="8438" max="8448" width="15.6666666666667" style="148"/>
    <col min="8449" max="8449" width="15.6666666666667" style="148" hidden="1" customWidth="1"/>
    <col min="8450" max="8450" width="50.3333333333333" style="148" customWidth="1"/>
    <col min="8451" max="8456" width="12.1083333333333" style="148" customWidth="1"/>
    <col min="8457" max="8692" width="9" style="148" customWidth="1"/>
    <col min="8693" max="8693" width="50.3333333333333" style="148" customWidth="1"/>
    <col min="8694" max="8704" width="15.6666666666667" style="148"/>
    <col min="8705" max="8705" width="15.6666666666667" style="148" hidden="1" customWidth="1"/>
    <col min="8706" max="8706" width="50.3333333333333" style="148" customWidth="1"/>
    <col min="8707" max="8712" width="12.1083333333333" style="148" customWidth="1"/>
    <col min="8713" max="8948" width="9" style="148" customWidth="1"/>
    <col min="8949" max="8949" width="50.3333333333333" style="148" customWidth="1"/>
    <col min="8950" max="8960" width="15.6666666666667" style="148"/>
    <col min="8961" max="8961" width="15.6666666666667" style="148" hidden="1" customWidth="1"/>
    <col min="8962" max="8962" width="50.3333333333333" style="148" customWidth="1"/>
    <col min="8963" max="8968" width="12.1083333333333" style="148" customWidth="1"/>
    <col min="8969" max="9204" width="9" style="148" customWidth="1"/>
    <col min="9205" max="9205" width="50.3333333333333" style="148" customWidth="1"/>
    <col min="9206" max="9216" width="15.6666666666667" style="148"/>
    <col min="9217" max="9217" width="15.6666666666667" style="148" hidden="1" customWidth="1"/>
    <col min="9218" max="9218" width="50.3333333333333" style="148" customWidth="1"/>
    <col min="9219" max="9224" width="12.1083333333333" style="148" customWidth="1"/>
    <col min="9225" max="9460" width="9" style="148" customWidth="1"/>
    <col min="9461" max="9461" width="50.3333333333333" style="148" customWidth="1"/>
    <col min="9462" max="9472" width="15.6666666666667" style="148"/>
    <col min="9473" max="9473" width="15.6666666666667" style="148" hidden="1" customWidth="1"/>
    <col min="9474" max="9474" width="50.3333333333333" style="148" customWidth="1"/>
    <col min="9475" max="9480" width="12.1083333333333" style="148" customWidth="1"/>
    <col min="9481" max="9716" width="9" style="148" customWidth="1"/>
    <col min="9717" max="9717" width="50.3333333333333" style="148" customWidth="1"/>
    <col min="9718" max="9728" width="15.6666666666667" style="148"/>
    <col min="9729" max="9729" width="15.6666666666667" style="148" hidden="1" customWidth="1"/>
    <col min="9730" max="9730" width="50.3333333333333" style="148" customWidth="1"/>
    <col min="9731" max="9736" width="12.1083333333333" style="148" customWidth="1"/>
    <col min="9737" max="9972" width="9" style="148" customWidth="1"/>
    <col min="9973" max="9973" width="50.3333333333333" style="148" customWidth="1"/>
    <col min="9974" max="9984" width="15.6666666666667" style="148"/>
    <col min="9985" max="9985" width="15.6666666666667" style="148" hidden="1" customWidth="1"/>
    <col min="9986" max="9986" width="50.3333333333333" style="148" customWidth="1"/>
    <col min="9987" max="9992" width="12.1083333333333" style="148" customWidth="1"/>
    <col min="9993" max="10228" width="9" style="148" customWidth="1"/>
    <col min="10229" max="10229" width="50.3333333333333" style="148" customWidth="1"/>
    <col min="10230" max="10240" width="15.6666666666667" style="148"/>
    <col min="10241" max="10241" width="15.6666666666667" style="148" hidden="1" customWidth="1"/>
    <col min="10242" max="10242" width="50.3333333333333" style="148" customWidth="1"/>
    <col min="10243" max="10248" width="12.1083333333333" style="148" customWidth="1"/>
    <col min="10249" max="10484" width="9" style="148" customWidth="1"/>
    <col min="10485" max="10485" width="50.3333333333333" style="148" customWidth="1"/>
    <col min="10486" max="10496" width="15.6666666666667" style="148"/>
    <col min="10497" max="10497" width="15.6666666666667" style="148" hidden="1" customWidth="1"/>
    <col min="10498" max="10498" width="50.3333333333333" style="148" customWidth="1"/>
    <col min="10499" max="10504" width="12.1083333333333" style="148" customWidth="1"/>
    <col min="10505" max="10740" width="9" style="148" customWidth="1"/>
    <col min="10741" max="10741" width="50.3333333333333" style="148" customWidth="1"/>
    <col min="10742" max="10752" width="15.6666666666667" style="148"/>
    <col min="10753" max="10753" width="15.6666666666667" style="148" hidden="1" customWidth="1"/>
    <col min="10754" max="10754" width="50.3333333333333" style="148" customWidth="1"/>
    <col min="10755" max="10760" width="12.1083333333333" style="148" customWidth="1"/>
    <col min="10761" max="10996" width="9" style="148" customWidth="1"/>
    <col min="10997" max="10997" width="50.3333333333333" style="148" customWidth="1"/>
    <col min="10998" max="11008" width="15.6666666666667" style="148"/>
    <col min="11009" max="11009" width="15.6666666666667" style="148" hidden="1" customWidth="1"/>
    <col min="11010" max="11010" width="50.3333333333333" style="148" customWidth="1"/>
    <col min="11011" max="11016" width="12.1083333333333" style="148" customWidth="1"/>
    <col min="11017" max="11252" width="9" style="148" customWidth="1"/>
    <col min="11253" max="11253" width="50.3333333333333" style="148" customWidth="1"/>
    <col min="11254" max="11264" width="15.6666666666667" style="148"/>
    <col min="11265" max="11265" width="15.6666666666667" style="148" hidden="1" customWidth="1"/>
    <col min="11266" max="11266" width="50.3333333333333" style="148" customWidth="1"/>
    <col min="11267" max="11272" width="12.1083333333333" style="148" customWidth="1"/>
    <col min="11273" max="11508" width="9" style="148" customWidth="1"/>
    <col min="11509" max="11509" width="50.3333333333333" style="148" customWidth="1"/>
    <col min="11510" max="11520" width="15.6666666666667" style="148"/>
    <col min="11521" max="11521" width="15.6666666666667" style="148" hidden="1" customWidth="1"/>
    <col min="11522" max="11522" width="50.3333333333333" style="148" customWidth="1"/>
    <col min="11523" max="11528" width="12.1083333333333" style="148" customWidth="1"/>
    <col min="11529" max="11764" width="9" style="148" customWidth="1"/>
    <col min="11765" max="11765" width="50.3333333333333" style="148" customWidth="1"/>
    <col min="11766" max="11776" width="15.6666666666667" style="148"/>
    <col min="11777" max="11777" width="15.6666666666667" style="148" hidden="1" customWidth="1"/>
    <col min="11778" max="11778" width="50.3333333333333" style="148" customWidth="1"/>
    <col min="11779" max="11784" width="12.1083333333333" style="148" customWidth="1"/>
    <col min="11785" max="12020" width="9" style="148" customWidth="1"/>
    <col min="12021" max="12021" width="50.3333333333333" style="148" customWidth="1"/>
    <col min="12022" max="12032" width="15.6666666666667" style="148"/>
    <col min="12033" max="12033" width="15.6666666666667" style="148" hidden="1" customWidth="1"/>
    <col min="12034" max="12034" width="50.3333333333333" style="148" customWidth="1"/>
    <col min="12035" max="12040" width="12.1083333333333" style="148" customWidth="1"/>
    <col min="12041" max="12276" width="9" style="148" customWidth="1"/>
    <col min="12277" max="12277" width="50.3333333333333" style="148" customWidth="1"/>
    <col min="12278" max="12288" width="15.6666666666667" style="148"/>
    <col min="12289" max="12289" width="15.6666666666667" style="148" hidden="1" customWidth="1"/>
    <col min="12290" max="12290" width="50.3333333333333" style="148" customWidth="1"/>
    <col min="12291" max="12296" width="12.1083333333333" style="148" customWidth="1"/>
    <col min="12297" max="12532" width="9" style="148" customWidth="1"/>
    <col min="12533" max="12533" width="50.3333333333333" style="148" customWidth="1"/>
    <col min="12534" max="12544" width="15.6666666666667" style="148"/>
    <col min="12545" max="12545" width="15.6666666666667" style="148" hidden="1" customWidth="1"/>
    <col min="12546" max="12546" width="50.3333333333333" style="148" customWidth="1"/>
    <col min="12547" max="12552" width="12.1083333333333" style="148" customWidth="1"/>
    <col min="12553" max="12788" width="9" style="148" customWidth="1"/>
    <col min="12789" max="12789" width="50.3333333333333" style="148" customWidth="1"/>
    <col min="12790" max="12800" width="15.6666666666667" style="148"/>
    <col min="12801" max="12801" width="15.6666666666667" style="148" hidden="1" customWidth="1"/>
    <col min="12802" max="12802" width="50.3333333333333" style="148" customWidth="1"/>
    <col min="12803" max="12808" width="12.1083333333333" style="148" customWidth="1"/>
    <col min="12809" max="13044" width="9" style="148" customWidth="1"/>
    <col min="13045" max="13045" width="50.3333333333333" style="148" customWidth="1"/>
    <col min="13046" max="13056" width="15.6666666666667" style="148"/>
    <col min="13057" max="13057" width="15.6666666666667" style="148" hidden="1" customWidth="1"/>
    <col min="13058" max="13058" width="50.3333333333333" style="148" customWidth="1"/>
    <col min="13059" max="13064" width="12.1083333333333" style="148" customWidth="1"/>
    <col min="13065" max="13300" width="9" style="148" customWidth="1"/>
    <col min="13301" max="13301" width="50.3333333333333" style="148" customWidth="1"/>
    <col min="13302" max="13312" width="15.6666666666667" style="148"/>
    <col min="13313" max="13313" width="15.6666666666667" style="148" hidden="1" customWidth="1"/>
    <col min="13314" max="13314" width="50.3333333333333" style="148" customWidth="1"/>
    <col min="13315" max="13320" width="12.1083333333333" style="148" customWidth="1"/>
    <col min="13321" max="13556" width="9" style="148" customWidth="1"/>
    <col min="13557" max="13557" width="50.3333333333333" style="148" customWidth="1"/>
    <col min="13558" max="13568" width="15.6666666666667" style="148"/>
    <col min="13569" max="13569" width="15.6666666666667" style="148" hidden="1" customWidth="1"/>
    <col min="13570" max="13570" width="50.3333333333333" style="148" customWidth="1"/>
    <col min="13571" max="13576" width="12.1083333333333" style="148" customWidth="1"/>
    <col min="13577" max="13812" width="9" style="148" customWidth="1"/>
    <col min="13813" max="13813" width="50.3333333333333" style="148" customWidth="1"/>
    <col min="13814" max="13824" width="15.6666666666667" style="148"/>
    <col min="13825" max="13825" width="15.6666666666667" style="148" hidden="1" customWidth="1"/>
    <col min="13826" max="13826" width="50.3333333333333" style="148" customWidth="1"/>
    <col min="13827" max="13832" width="12.1083333333333" style="148" customWidth="1"/>
    <col min="13833" max="14068" width="9" style="148" customWidth="1"/>
    <col min="14069" max="14069" width="50.3333333333333" style="148" customWidth="1"/>
    <col min="14070" max="14080" width="15.6666666666667" style="148"/>
    <col min="14081" max="14081" width="15.6666666666667" style="148" hidden="1" customWidth="1"/>
    <col min="14082" max="14082" width="50.3333333333333" style="148" customWidth="1"/>
    <col min="14083" max="14088" width="12.1083333333333" style="148" customWidth="1"/>
    <col min="14089" max="14324" width="9" style="148" customWidth="1"/>
    <col min="14325" max="14325" width="50.3333333333333" style="148" customWidth="1"/>
    <col min="14326" max="14336" width="15.6666666666667" style="148"/>
    <col min="14337" max="14337" width="15.6666666666667" style="148" hidden="1" customWidth="1"/>
    <col min="14338" max="14338" width="50.3333333333333" style="148" customWidth="1"/>
    <col min="14339" max="14344" width="12.1083333333333" style="148" customWidth="1"/>
    <col min="14345" max="14580" width="9" style="148" customWidth="1"/>
    <col min="14581" max="14581" width="50.3333333333333" style="148" customWidth="1"/>
    <col min="14582" max="14592" width="15.6666666666667" style="148"/>
    <col min="14593" max="14593" width="15.6666666666667" style="148" hidden="1" customWidth="1"/>
    <col min="14594" max="14594" width="50.3333333333333" style="148" customWidth="1"/>
    <col min="14595" max="14600" width="12.1083333333333" style="148" customWidth="1"/>
    <col min="14601" max="14836" width="9" style="148" customWidth="1"/>
    <col min="14837" max="14837" width="50.3333333333333" style="148" customWidth="1"/>
    <col min="14838" max="14848" width="15.6666666666667" style="148"/>
    <col min="14849" max="14849" width="15.6666666666667" style="148" hidden="1" customWidth="1"/>
    <col min="14850" max="14850" width="50.3333333333333" style="148" customWidth="1"/>
    <col min="14851" max="14856" width="12.1083333333333" style="148" customWidth="1"/>
    <col min="14857" max="15092" width="9" style="148" customWidth="1"/>
    <col min="15093" max="15093" width="50.3333333333333" style="148" customWidth="1"/>
    <col min="15094" max="15104" width="15.6666666666667" style="148"/>
    <col min="15105" max="15105" width="15.6666666666667" style="148" hidden="1" customWidth="1"/>
    <col min="15106" max="15106" width="50.3333333333333" style="148" customWidth="1"/>
    <col min="15107" max="15112" width="12.1083333333333" style="148" customWidth="1"/>
    <col min="15113" max="15348" width="9" style="148" customWidth="1"/>
    <col min="15349" max="15349" width="50.3333333333333" style="148" customWidth="1"/>
    <col min="15350" max="15360" width="15.6666666666667" style="148"/>
    <col min="15361" max="15361" width="15.6666666666667" style="148" hidden="1" customWidth="1"/>
    <col min="15362" max="15362" width="50.3333333333333" style="148" customWidth="1"/>
    <col min="15363" max="15368" width="12.1083333333333" style="148" customWidth="1"/>
    <col min="15369" max="15604" width="9" style="148" customWidth="1"/>
    <col min="15605" max="15605" width="50.3333333333333" style="148" customWidth="1"/>
    <col min="15606" max="15616" width="15.6666666666667" style="148"/>
    <col min="15617" max="15617" width="15.6666666666667" style="148" hidden="1" customWidth="1"/>
    <col min="15618" max="15618" width="50.3333333333333" style="148" customWidth="1"/>
    <col min="15619" max="15624" width="12.1083333333333" style="148" customWidth="1"/>
    <col min="15625" max="15860" width="9" style="148" customWidth="1"/>
    <col min="15861" max="15861" width="50.3333333333333" style="148" customWidth="1"/>
    <col min="15862" max="15872" width="15.6666666666667" style="148"/>
    <col min="15873" max="15873" width="15.6666666666667" style="148" hidden="1" customWidth="1"/>
    <col min="15874" max="15874" width="50.3333333333333" style="148" customWidth="1"/>
    <col min="15875" max="15880" width="12.1083333333333" style="148" customWidth="1"/>
    <col min="15881" max="16116" width="9" style="148" customWidth="1"/>
    <col min="16117" max="16117" width="50.3333333333333" style="148" customWidth="1"/>
    <col min="16118" max="16128" width="15.6666666666667" style="148"/>
    <col min="16129" max="16129" width="15.6666666666667" style="148" hidden="1" customWidth="1"/>
    <col min="16130" max="16130" width="50.3333333333333" style="148" customWidth="1"/>
    <col min="16131" max="16136" width="12.1083333333333" style="148" customWidth="1"/>
    <col min="16137" max="16372" width="9" style="148" customWidth="1"/>
    <col min="16373" max="16373" width="50.3333333333333" style="148" customWidth="1"/>
    <col min="16374" max="16384" width="15.6666666666667" style="148"/>
  </cols>
  <sheetData>
    <row r="1" s="172" customFormat="1" ht="30" customHeight="1" spans="2:8">
      <c r="B1" s="175" t="s">
        <v>271</v>
      </c>
      <c r="E1" s="176"/>
      <c r="F1" s="177"/>
      <c r="G1" s="177"/>
      <c r="H1" s="177"/>
    </row>
    <row r="2" ht="34.2" customHeight="1" spans="2:8">
      <c r="B2" s="155" t="s">
        <v>272</v>
      </c>
      <c r="C2" s="155"/>
      <c r="D2" s="155"/>
      <c r="E2" s="155"/>
      <c r="F2" s="155"/>
      <c r="G2" s="155"/>
      <c r="H2" s="155"/>
    </row>
    <row r="3" customHeight="1" spans="6:8">
      <c r="F3" s="178" t="s">
        <v>2</v>
      </c>
      <c r="G3" s="178"/>
      <c r="H3" s="178"/>
    </row>
    <row r="4" ht="35.4" customHeight="1" spans="2:8">
      <c r="B4" s="179" t="s">
        <v>273</v>
      </c>
      <c r="C4" s="180" t="s">
        <v>45</v>
      </c>
      <c r="D4" s="180" t="s">
        <v>46</v>
      </c>
      <c r="E4" s="180" t="s">
        <v>47</v>
      </c>
      <c r="F4" s="159" t="s">
        <v>274</v>
      </c>
      <c r="G4" s="160" t="s">
        <v>48</v>
      </c>
      <c r="H4" s="161" t="s">
        <v>12</v>
      </c>
    </row>
    <row r="5" customHeight="1" spans="1:8">
      <c r="A5" s="148">
        <v>1030102</v>
      </c>
      <c r="B5" s="181" t="s">
        <v>275</v>
      </c>
      <c r="C5" s="182"/>
      <c r="D5" s="182"/>
      <c r="E5" s="183"/>
      <c r="F5" s="184">
        <f>IF(D5&lt;&gt;0,ROUND(E5/D5*100,1),0)</f>
        <v>0</v>
      </c>
      <c r="G5" s="184"/>
      <c r="H5" s="184">
        <f>IF(G5&lt;&gt;0,ROUND(E5/G5*100,1),0)</f>
        <v>0</v>
      </c>
    </row>
    <row r="6" customHeight="1" spans="1:8">
      <c r="A6" s="148">
        <v>1030115</v>
      </c>
      <c r="B6" s="181" t="s">
        <v>276</v>
      </c>
      <c r="C6" s="182"/>
      <c r="D6" s="182"/>
      <c r="E6" s="183"/>
      <c r="F6" s="184">
        <f t="shared" ref="F6:F21" si="0">IF(D6&lt;&gt;0,ROUND(E6/D6*100,1),0)</f>
        <v>0</v>
      </c>
      <c r="G6" s="184"/>
      <c r="H6" s="184">
        <f t="shared" ref="H6:H21" si="1">IF(G6&lt;&gt;0,ROUND(E6/G6*100,1),0)</f>
        <v>0</v>
      </c>
    </row>
    <row r="7" customHeight="1" spans="1:8">
      <c r="A7" s="148">
        <v>1030129</v>
      </c>
      <c r="B7" s="181" t="s">
        <v>277</v>
      </c>
      <c r="C7" s="182"/>
      <c r="D7" s="182"/>
      <c r="E7" s="183"/>
      <c r="F7" s="184">
        <f t="shared" si="0"/>
        <v>0</v>
      </c>
      <c r="G7" s="184"/>
      <c r="H7" s="184">
        <f t="shared" si="1"/>
        <v>0</v>
      </c>
    </row>
    <row r="8" customHeight="1" spans="1:8">
      <c r="A8" s="148">
        <v>1030146</v>
      </c>
      <c r="B8" s="181" t="s">
        <v>278</v>
      </c>
      <c r="C8" s="182"/>
      <c r="D8" s="182"/>
      <c r="E8" s="183">
        <v>72</v>
      </c>
      <c r="F8" s="184">
        <f t="shared" si="0"/>
        <v>0</v>
      </c>
      <c r="G8" s="184"/>
      <c r="H8" s="184">
        <f t="shared" si="1"/>
        <v>0</v>
      </c>
    </row>
    <row r="9" customHeight="1" spans="1:8">
      <c r="A9" s="148">
        <v>1030147</v>
      </c>
      <c r="B9" s="181" t="s">
        <v>279</v>
      </c>
      <c r="C9" s="182"/>
      <c r="D9" s="182"/>
      <c r="E9" s="183">
        <v>37</v>
      </c>
      <c r="F9" s="184">
        <f t="shared" si="0"/>
        <v>0</v>
      </c>
      <c r="G9" s="184"/>
      <c r="H9" s="184">
        <f t="shared" si="1"/>
        <v>0</v>
      </c>
    </row>
    <row r="10" customHeight="1" spans="1:8">
      <c r="A10" s="148">
        <v>1030148</v>
      </c>
      <c r="B10" s="181" t="s">
        <v>280</v>
      </c>
      <c r="C10" s="182"/>
      <c r="D10" s="182"/>
      <c r="E10" s="183">
        <v>1323</v>
      </c>
      <c r="F10" s="184">
        <f t="shared" si="0"/>
        <v>0</v>
      </c>
      <c r="G10" s="184">
        <v>162</v>
      </c>
      <c r="H10" s="184">
        <v>0</v>
      </c>
    </row>
    <row r="11" customHeight="1" spans="1:8">
      <c r="A11" s="148">
        <v>1030150</v>
      </c>
      <c r="B11" s="181" t="s">
        <v>281</v>
      </c>
      <c r="C11" s="182"/>
      <c r="D11" s="182"/>
      <c r="E11" s="183"/>
      <c r="F11" s="184">
        <f t="shared" si="0"/>
        <v>0</v>
      </c>
      <c r="G11" s="184"/>
      <c r="H11" s="184">
        <f t="shared" si="1"/>
        <v>0</v>
      </c>
    </row>
    <row r="12" customHeight="1" spans="1:8">
      <c r="A12" s="148">
        <v>1030155</v>
      </c>
      <c r="B12" s="181" t="s">
        <v>282</v>
      </c>
      <c r="C12" s="182"/>
      <c r="D12" s="182"/>
      <c r="E12" s="183"/>
      <c r="F12" s="184">
        <f t="shared" si="0"/>
        <v>0</v>
      </c>
      <c r="G12" s="184"/>
      <c r="H12" s="184">
        <f t="shared" si="1"/>
        <v>0</v>
      </c>
    </row>
    <row r="13" customHeight="1" spans="1:8">
      <c r="A13" s="148">
        <v>1030156</v>
      </c>
      <c r="B13" s="181" t="s">
        <v>283</v>
      </c>
      <c r="C13" s="182"/>
      <c r="D13" s="182"/>
      <c r="E13" s="183"/>
      <c r="F13" s="184">
        <f t="shared" si="0"/>
        <v>0</v>
      </c>
      <c r="G13" s="184"/>
      <c r="H13" s="184">
        <f t="shared" si="1"/>
        <v>0</v>
      </c>
    </row>
    <row r="14" customHeight="1" spans="1:8">
      <c r="A14" s="148">
        <v>1030157</v>
      </c>
      <c r="B14" s="181" t="s">
        <v>284</v>
      </c>
      <c r="C14" s="182"/>
      <c r="D14" s="182"/>
      <c r="E14" s="183"/>
      <c r="F14" s="184">
        <f t="shared" si="0"/>
        <v>0</v>
      </c>
      <c r="G14" s="184"/>
      <c r="H14" s="184">
        <f t="shared" si="1"/>
        <v>0</v>
      </c>
    </row>
    <row r="15" customHeight="1" spans="1:8">
      <c r="A15" s="148">
        <v>1030158</v>
      </c>
      <c r="B15" s="181" t="s">
        <v>285</v>
      </c>
      <c r="C15" s="182"/>
      <c r="D15" s="182"/>
      <c r="E15" s="183"/>
      <c r="F15" s="184">
        <f t="shared" si="0"/>
        <v>0</v>
      </c>
      <c r="G15" s="184"/>
      <c r="H15" s="184">
        <f t="shared" si="1"/>
        <v>0</v>
      </c>
    </row>
    <row r="16" customHeight="1" spans="1:8">
      <c r="A16" s="148">
        <v>1030159</v>
      </c>
      <c r="B16" s="181" t="s">
        <v>286</v>
      </c>
      <c r="C16" s="182"/>
      <c r="D16" s="182"/>
      <c r="E16" s="183"/>
      <c r="F16" s="184">
        <f t="shared" si="0"/>
        <v>0</v>
      </c>
      <c r="G16" s="184"/>
      <c r="H16" s="184">
        <f t="shared" si="1"/>
        <v>0</v>
      </c>
    </row>
    <row r="17" customHeight="1" spans="1:8">
      <c r="A17" s="148">
        <v>1030178</v>
      </c>
      <c r="B17" s="181" t="s">
        <v>287</v>
      </c>
      <c r="C17" s="182"/>
      <c r="D17" s="182"/>
      <c r="E17" s="183"/>
      <c r="F17" s="184">
        <f t="shared" si="0"/>
        <v>0</v>
      </c>
      <c r="G17" s="184"/>
      <c r="H17" s="184">
        <f t="shared" si="1"/>
        <v>0</v>
      </c>
    </row>
    <row r="18" customHeight="1" spans="1:8">
      <c r="A18" s="148">
        <v>1030180</v>
      </c>
      <c r="B18" s="181" t="s">
        <v>288</v>
      </c>
      <c r="C18" s="182"/>
      <c r="D18" s="182"/>
      <c r="E18" s="183"/>
      <c r="F18" s="184">
        <f t="shared" si="0"/>
        <v>0</v>
      </c>
      <c r="G18" s="184"/>
      <c r="H18" s="184">
        <f t="shared" si="1"/>
        <v>0</v>
      </c>
    </row>
    <row r="19" customHeight="1" spans="1:8">
      <c r="A19" s="148">
        <v>1030199</v>
      </c>
      <c r="B19" s="181" t="s">
        <v>289</v>
      </c>
      <c r="C19" s="182"/>
      <c r="D19" s="182"/>
      <c r="E19" s="183"/>
      <c r="F19" s="184">
        <f t="shared" si="0"/>
        <v>0</v>
      </c>
      <c r="G19" s="184"/>
      <c r="H19" s="184">
        <f t="shared" si="1"/>
        <v>0</v>
      </c>
    </row>
    <row r="20" customHeight="1" spans="2:8">
      <c r="B20" s="181"/>
      <c r="C20" s="182"/>
      <c r="D20" s="182"/>
      <c r="E20" s="183"/>
      <c r="F20" s="184">
        <f t="shared" si="0"/>
        <v>0</v>
      </c>
      <c r="G20" s="184"/>
      <c r="H20" s="184">
        <f t="shared" si="1"/>
        <v>0</v>
      </c>
    </row>
    <row r="21" customHeight="1" spans="1:8">
      <c r="A21" s="185">
        <v>10301</v>
      </c>
      <c r="B21" s="186" t="s">
        <v>290</v>
      </c>
      <c r="C21" s="187">
        <f>SUM(C5:C19)</f>
        <v>0</v>
      </c>
      <c r="D21" s="187">
        <f>SUM(D5:D20)</f>
        <v>0</v>
      </c>
      <c r="E21" s="188">
        <f>SUM(E5:E19)</f>
        <v>1432</v>
      </c>
      <c r="F21" s="189">
        <f t="shared" si="0"/>
        <v>0</v>
      </c>
      <c r="G21" s="189">
        <f>SUM(G5:G19)</f>
        <v>162</v>
      </c>
      <c r="H21" s="184">
        <v>0</v>
      </c>
    </row>
    <row r="22" customHeight="1" spans="3:5">
      <c r="C22" s="190"/>
      <c r="D22" s="190"/>
      <c r="E22" s="191"/>
    </row>
    <row r="26" customHeight="1" spans="2:2">
      <c r="B26" s="192"/>
    </row>
  </sheetData>
  <mergeCells count="2">
    <mergeCell ref="B2:H2"/>
    <mergeCell ref="F3:H3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B1" workbookViewId="0">
      <selection activeCell="B1" sqref="B1"/>
    </sheetView>
  </sheetViews>
  <sheetFormatPr defaultColWidth="9" defaultRowHeight="14.25" outlineLevelCol="7"/>
  <cols>
    <col min="1" max="1" width="10.2166666666667" style="148" hidden="1" customWidth="1"/>
    <col min="2" max="2" width="70.6666666666667" style="149" customWidth="1"/>
    <col min="3" max="4" width="12.1083333333333" style="150" customWidth="1"/>
    <col min="5" max="5" width="12.1083333333333" style="151" customWidth="1"/>
    <col min="6" max="6" width="12.1083333333333" style="150" customWidth="1"/>
    <col min="7" max="7" width="12.1083333333333" style="150" hidden="1" customWidth="1"/>
    <col min="8" max="8" width="12.1083333333333" style="148" customWidth="1"/>
    <col min="9" max="256" width="8.88333333333333" style="148"/>
    <col min="257" max="257" width="9" style="148" hidden="1" customWidth="1"/>
    <col min="258" max="258" width="70.6666666666667" style="148" customWidth="1"/>
    <col min="259" max="264" width="12.1083333333333" style="148" customWidth="1"/>
    <col min="265" max="512" width="8.88333333333333" style="148"/>
    <col min="513" max="513" width="9" style="148" hidden="1" customWidth="1"/>
    <col min="514" max="514" width="70.6666666666667" style="148" customWidth="1"/>
    <col min="515" max="520" width="12.1083333333333" style="148" customWidth="1"/>
    <col min="521" max="768" width="8.88333333333333" style="148"/>
    <col min="769" max="769" width="9" style="148" hidden="1" customWidth="1"/>
    <col min="770" max="770" width="70.6666666666667" style="148" customWidth="1"/>
    <col min="771" max="776" width="12.1083333333333" style="148" customWidth="1"/>
    <col min="777" max="1024" width="8.88333333333333" style="148"/>
    <col min="1025" max="1025" width="9" style="148" hidden="1" customWidth="1"/>
    <col min="1026" max="1026" width="70.6666666666667" style="148" customWidth="1"/>
    <col min="1027" max="1032" width="12.1083333333333" style="148" customWidth="1"/>
    <col min="1033" max="1280" width="8.88333333333333" style="148"/>
    <col min="1281" max="1281" width="9" style="148" hidden="1" customWidth="1"/>
    <col min="1282" max="1282" width="70.6666666666667" style="148" customWidth="1"/>
    <col min="1283" max="1288" width="12.1083333333333" style="148" customWidth="1"/>
    <col min="1289" max="1536" width="8.88333333333333" style="148"/>
    <col min="1537" max="1537" width="9" style="148" hidden="1" customWidth="1"/>
    <col min="1538" max="1538" width="70.6666666666667" style="148" customWidth="1"/>
    <col min="1539" max="1544" width="12.1083333333333" style="148" customWidth="1"/>
    <col min="1545" max="1792" width="8.88333333333333" style="148"/>
    <col min="1793" max="1793" width="9" style="148" hidden="1" customWidth="1"/>
    <col min="1794" max="1794" width="70.6666666666667" style="148" customWidth="1"/>
    <col min="1795" max="1800" width="12.1083333333333" style="148" customWidth="1"/>
    <col min="1801" max="2048" width="8.88333333333333" style="148"/>
    <col min="2049" max="2049" width="9" style="148" hidden="1" customWidth="1"/>
    <col min="2050" max="2050" width="70.6666666666667" style="148" customWidth="1"/>
    <col min="2051" max="2056" width="12.1083333333333" style="148" customWidth="1"/>
    <col min="2057" max="2304" width="8.88333333333333" style="148"/>
    <col min="2305" max="2305" width="9" style="148" hidden="1" customWidth="1"/>
    <col min="2306" max="2306" width="70.6666666666667" style="148" customWidth="1"/>
    <col min="2307" max="2312" width="12.1083333333333" style="148" customWidth="1"/>
    <col min="2313" max="2560" width="8.88333333333333" style="148"/>
    <col min="2561" max="2561" width="9" style="148" hidden="1" customWidth="1"/>
    <col min="2562" max="2562" width="70.6666666666667" style="148" customWidth="1"/>
    <col min="2563" max="2568" width="12.1083333333333" style="148" customWidth="1"/>
    <col min="2569" max="2816" width="8.88333333333333" style="148"/>
    <col min="2817" max="2817" width="9" style="148" hidden="1" customWidth="1"/>
    <col min="2818" max="2818" width="70.6666666666667" style="148" customWidth="1"/>
    <col min="2819" max="2824" width="12.1083333333333" style="148" customWidth="1"/>
    <col min="2825" max="3072" width="8.88333333333333" style="148"/>
    <col min="3073" max="3073" width="9" style="148" hidden="1" customWidth="1"/>
    <col min="3074" max="3074" width="70.6666666666667" style="148" customWidth="1"/>
    <col min="3075" max="3080" width="12.1083333333333" style="148" customWidth="1"/>
    <col min="3081" max="3328" width="8.88333333333333" style="148"/>
    <col min="3329" max="3329" width="9" style="148" hidden="1" customWidth="1"/>
    <col min="3330" max="3330" width="70.6666666666667" style="148" customWidth="1"/>
    <col min="3331" max="3336" width="12.1083333333333" style="148" customWidth="1"/>
    <col min="3337" max="3584" width="8.88333333333333" style="148"/>
    <col min="3585" max="3585" width="9" style="148" hidden="1" customWidth="1"/>
    <col min="3586" max="3586" width="70.6666666666667" style="148" customWidth="1"/>
    <col min="3587" max="3592" width="12.1083333333333" style="148" customWidth="1"/>
    <col min="3593" max="3840" width="8.88333333333333" style="148"/>
    <col min="3841" max="3841" width="9" style="148" hidden="1" customWidth="1"/>
    <col min="3842" max="3842" width="70.6666666666667" style="148" customWidth="1"/>
    <col min="3843" max="3848" width="12.1083333333333" style="148" customWidth="1"/>
    <col min="3849" max="4096" width="8.88333333333333" style="148"/>
    <col min="4097" max="4097" width="9" style="148" hidden="1" customWidth="1"/>
    <col min="4098" max="4098" width="70.6666666666667" style="148" customWidth="1"/>
    <col min="4099" max="4104" width="12.1083333333333" style="148" customWidth="1"/>
    <col min="4105" max="4352" width="8.88333333333333" style="148"/>
    <col min="4353" max="4353" width="9" style="148" hidden="1" customWidth="1"/>
    <col min="4354" max="4354" width="70.6666666666667" style="148" customWidth="1"/>
    <col min="4355" max="4360" width="12.1083333333333" style="148" customWidth="1"/>
    <col min="4361" max="4608" width="8.88333333333333" style="148"/>
    <col min="4609" max="4609" width="9" style="148" hidden="1" customWidth="1"/>
    <col min="4610" max="4610" width="70.6666666666667" style="148" customWidth="1"/>
    <col min="4611" max="4616" width="12.1083333333333" style="148" customWidth="1"/>
    <col min="4617" max="4864" width="8.88333333333333" style="148"/>
    <col min="4865" max="4865" width="9" style="148" hidden="1" customWidth="1"/>
    <col min="4866" max="4866" width="70.6666666666667" style="148" customWidth="1"/>
    <col min="4867" max="4872" width="12.1083333333333" style="148" customWidth="1"/>
    <col min="4873" max="5120" width="8.88333333333333" style="148"/>
    <col min="5121" max="5121" width="9" style="148" hidden="1" customWidth="1"/>
    <col min="5122" max="5122" width="70.6666666666667" style="148" customWidth="1"/>
    <col min="5123" max="5128" width="12.1083333333333" style="148" customWidth="1"/>
    <col min="5129" max="5376" width="8.88333333333333" style="148"/>
    <col min="5377" max="5377" width="9" style="148" hidden="1" customWidth="1"/>
    <col min="5378" max="5378" width="70.6666666666667" style="148" customWidth="1"/>
    <col min="5379" max="5384" width="12.1083333333333" style="148" customWidth="1"/>
    <col min="5385" max="5632" width="8.88333333333333" style="148"/>
    <col min="5633" max="5633" width="9" style="148" hidden="1" customWidth="1"/>
    <col min="5634" max="5634" width="70.6666666666667" style="148" customWidth="1"/>
    <col min="5635" max="5640" width="12.1083333333333" style="148" customWidth="1"/>
    <col min="5641" max="5888" width="8.88333333333333" style="148"/>
    <col min="5889" max="5889" width="9" style="148" hidden="1" customWidth="1"/>
    <col min="5890" max="5890" width="70.6666666666667" style="148" customWidth="1"/>
    <col min="5891" max="5896" width="12.1083333333333" style="148" customWidth="1"/>
    <col min="5897" max="6144" width="8.88333333333333" style="148"/>
    <col min="6145" max="6145" width="9" style="148" hidden="1" customWidth="1"/>
    <col min="6146" max="6146" width="70.6666666666667" style="148" customWidth="1"/>
    <col min="6147" max="6152" width="12.1083333333333" style="148" customWidth="1"/>
    <col min="6153" max="6400" width="8.88333333333333" style="148"/>
    <col min="6401" max="6401" width="9" style="148" hidden="1" customWidth="1"/>
    <col min="6402" max="6402" width="70.6666666666667" style="148" customWidth="1"/>
    <col min="6403" max="6408" width="12.1083333333333" style="148" customWidth="1"/>
    <col min="6409" max="6656" width="8.88333333333333" style="148"/>
    <col min="6657" max="6657" width="9" style="148" hidden="1" customWidth="1"/>
    <col min="6658" max="6658" width="70.6666666666667" style="148" customWidth="1"/>
    <col min="6659" max="6664" width="12.1083333333333" style="148" customWidth="1"/>
    <col min="6665" max="6912" width="8.88333333333333" style="148"/>
    <col min="6913" max="6913" width="9" style="148" hidden="1" customWidth="1"/>
    <col min="6914" max="6914" width="70.6666666666667" style="148" customWidth="1"/>
    <col min="6915" max="6920" width="12.1083333333333" style="148" customWidth="1"/>
    <col min="6921" max="7168" width="8.88333333333333" style="148"/>
    <col min="7169" max="7169" width="9" style="148" hidden="1" customWidth="1"/>
    <col min="7170" max="7170" width="70.6666666666667" style="148" customWidth="1"/>
    <col min="7171" max="7176" width="12.1083333333333" style="148" customWidth="1"/>
    <col min="7177" max="7424" width="8.88333333333333" style="148"/>
    <col min="7425" max="7425" width="9" style="148" hidden="1" customWidth="1"/>
    <col min="7426" max="7426" width="70.6666666666667" style="148" customWidth="1"/>
    <col min="7427" max="7432" width="12.1083333333333" style="148" customWidth="1"/>
    <col min="7433" max="7680" width="8.88333333333333" style="148"/>
    <col min="7681" max="7681" width="9" style="148" hidden="1" customWidth="1"/>
    <col min="7682" max="7682" width="70.6666666666667" style="148" customWidth="1"/>
    <col min="7683" max="7688" width="12.1083333333333" style="148" customWidth="1"/>
    <col min="7689" max="7936" width="8.88333333333333" style="148"/>
    <col min="7937" max="7937" width="9" style="148" hidden="1" customWidth="1"/>
    <col min="7938" max="7938" width="70.6666666666667" style="148" customWidth="1"/>
    <col min="7939" max="7944" width="12.1083333333333" style="148" customWidth="1"/>
    <col min="7945" max="8192" width="8.88333333333333" style="148"/>
    <col min="8193" max="8193" width="9" style="148" hidden="1" customWidth="1"/>
    <col min="8194" max="8194" width="70.6666666666667" style="148" customWidth="1"/>
    <col min="8195" max="8200" width="12.1083333333333" style="148" customWidth="1"/>
    <col min="8201" max="8448" width="8.88333333333333" style="148"/>
    <col min="8449" max="8449" width="9" style="148" hidden="1" customWidth="1"/>
    <col min="8450" max="8450" width="70.6666666666667" style="148" customWidth="1"/>
    <col min="8451" max="8456" width="12.1083333333333" style="148" customWidth="1"/>
    <col min="8457" max="8704" width="8.88333333333333" style="148"/>
    <col min="8705" max="8705" width="9" style="148" hidden="1" customWidth="1"/>
    <col min="8706" max="8706" width="70.6666666666667" style="148" customWidth="1"/>
    <col min="8707" max="8712" width="12.1083333333333" style="148" customWidth="1"/>
    <col min="8713" max="8960" width="8.88333333333333" style="148"/>
    <col min="8961" max="8961" width="9" style="148" hidden="1" customWidth="1"/>
    <col min="8962" max="8962" width="70.6666666666667" style="148" customWidth="1"/>
    <col min="8963" max="8968" width="12.1083333333333" style="148" customWidth="1"/>
    <col min="8969" max="9216" width="8.88333333333333" style="148"/>
    <col min="9217" max="9217" width="9" style="148" hidden="1" customWidth="1"/>
    <col min="9218" max="9218" width="70.6666666666667" style="148" customWidth="1"/>
    <col min="9219" max="9224" width="12.1083333333333" style="148" customWidth="1"/>
    <col min="9225" max="9472" width="8.88333333333333" style="148"/>
    <col min="9473" max="9473" width="9" style="148" hidden="1" customWidth="1"/>
    <col min="9474" max="9474" width="70.6666666666667" style="148" customWidth="1"/>
    <col min="9475" max="9480" width="12.1083333333333" style="148" customWidth="1"/>
    <col min="9481" max="9728" width="8.88333333333333" style="148"/>
    <col min="9729" max="9729" width="9" style="148" hidden="1" customWidth="1"/>
    <col min="9730" max="9730" width="70.6666666666667" style="148" customWidth="1"/>
    <col min="9731" max="9736" width="12.1083333333333" style="148" customWidth="1"/>
    <col min="9737" max="9984" width="8.88333333333333" style="148"/>
    <col min="9985" max="9985" width="9" style="148" hidden="1" customWidth="1"/>
    <col min="9986" max="9986" width="70.6666666666667" style="148" customWidth="1"/>
    <col min="9987" max="9992" width="12.1083333333333" style="148" customWidth="1"/>
    <col min="9993" max="10240" width="8.88333333333333" style="148"/>
    <col min="10241" max="10241" width="9" style="148" hidden="1" customWidth="1"/>
    <col min="10242" max="10242" width="70.6666666666667" style="148" customWidth="1"/>
    <col min="10243" max="10248" width="12.1083333333333" style="148" customWidth="1"/>
    <col min="10249" max="10496" width="8.88333333333333" style="148"/>
    <col min="10497" max="10497" width="9" style="148" hidden="1" customWidth="1"/>
    <col min="10498" max="10498" width="70.6666666666667" style="148" customWidth="1"/>
    <col min="10499" max="10504" width="12.1083333333333" style="148" customWidth="1"/>
    <col min="10505" max="10752" width="8.88333333333333" style="148"/>
    <col min="10753" max="10753" width="9" style="148" hidden="1" customWidth="1"/>
    <col min="10754" max="10754" width="70.6666666666667" style="148" customWidth="1"/>
    <col min="10755" max="10760" width="12.1083333333333" style="148" customWidth="1"/>
    <col min="10761" max="11008" width="8.88333333333333" style="148"/>
    <col min="11009" max="11009" width="9" style="148" hidden="1" customWidth="1"/>
    <col min="11010" max="11010" width="70.6666666666667" style="148" customWidth="1"/>
    <col min="11011" max="11016" width="12.1083333333333" style="148" customWidth="1"/>
    <col min="11017" max="11264" width="8.88333333333333" style="148"/>
    <col min="11265" max="11265" width="9" style="148" hidden="1" customWidth="1"/>
    <col min="11266" max="11266" width="70.6666666666667" style="148" customWidth="1"/>
    <col min="11267" max="11272" width="12.1083333333333" style="148" customWidth="1"/>
    <col min="11273" max="11520" width="8.88333333333333" style="148"/>
    <col min="11521" max="11521" width="9" style="148" hidden="1" customWidth="1"/>
    <col min="11522" max="11522" width="70.6666666666667" style="148" customWidth="1"/>
    <col min="11523" max="11528" width="12.1083333333333" style="148" customWidth="1"/>
    <col min="11529" max="11776" width="8.88333333333333" style="148"/>
    <col min="11777" max="11777" width="9" style="148" hidden="1" customWidth="1"/>
    <col min="11778" max="11778" width="70.6666666666667" style="148" customWidth="1"/>
    <col min="11779" max="11784" width="12.1083333333333" style="148" customWidth="1"/>
    <col min="11785" max="12032" width="8.88333333333333" style="148"/>
    <col min="12033" max="12033" width="9" style="148" hidden="1" customWidth="1"/>
    <col min="12034" max="12034" width="70.6666666666667" style="148" customWidth="1"/>
    <col min="12035" max="12040" width="12.1083333333333" style="148" customWidth="1"/>
    <col min="12041" max="12288" width="8.88333333333333" style="148"/>
    <col min="12289" max="12289" width="9" style="148" hidden="1" customWidth="1"/>
    <col min="12290" max="12290" width="70.6666666666667" style="148" customWidth="1"/>
    <col min="12291" max="12296" width="12.1083333333333" style="148" customWidth="1"/>
    <col min="12297" max="12544" width="8.88333333333333" style="148"/>
    <col min="12545" max="12545" width="9" style="148" hidden="1" customWidth="1"/>
    <col min="12546" max="12546" width="70.6666666666667" style="148" customWidth="1"/>
    <col min="12547" max="12552" width="12.1083333333333" style="148" customWidth="1"/>
    <col min="12553" max="12800" width="8.88333333333333" style="148"/>
    <col min="12801" max="12801" width="9" style="148" hidden="1" customWidth="1"/>
    <col min="12802" max="12802" width="70.6666666666667" style="148" customWidth="1"/>
    <col min="12803" max="12808" width="12.1083333333333" style="148" customWidth="1"/>
    <col min="12809" max="13056" width="8.88333333333333" style="148"/>
    <col min="13057" max="13057" width="9" style="148" hidden="1" customWidth="1"/>
    <col min="13058" max="13058" width="70.6666666666667" style="148" customWidth="1"/>
    <col min="13059" max="13064" width="12.1083333333333" style="148" customWidth="1"/>
    <col min="13065" max="13312" width="8.88333333333333" style="148"/>
    <col min="13313" max="13313" width="9" style="148" hidden="1" customWidth="1"/>
    <col min="13314" max="13314" width="70.6666666666667" style="148" customWidth="1"/>
    <col min="13315" max="13320" width="12.1083333333333" style="148" customWidth="1"/>
    <col min="13321" max="13568" width="8.88333333333333" style="148"/>
    <col min="13569" max="13569" width="9" style="148" hidden="1" customWidth="1"/>
    <col min="13570" max="13570" width="70.6666666666667" style="148" customWidth="1"/>
    <col min="13571" max="13576" width="12.1083333333333" style="148" customWidth="1"/>
    <col min="13577" max="13824" width="8.88333333333333" style="148"/>
    <col min="13825" max="13825" width="9" style="148" hidden="1" customWidth="1"/>
    <col min="13826" max="13826" width="70.6666666666667" style="148" customWidth="1"/>
    <col min="13827" max="13832" width="12.1083333333333" style="148" customWidth="1"/>
    <col min="13833" max="14080" width="8.88333333333333" style="148"/>
    <col min="14081" max="14081" width="9" style="148" hidden="1" customWidth="1"/>
    <col min="14082" max="14082" width="70.6666666666667" style="148" customWidth="1"/>
    <col min="14083" max="14088" width="12.1083333333333" style="148" customWidth="1"/>
    <col min="14089" max="14336" width="8.88333333333333" style="148"/>
    <col min="14337" max="14337" width="9" style="148" hidden="1" customWidth="1"/>
    <col min="14338" max="14338" width="70.6666666666667" style="148" customWidth="1"/>
    <col min="14339" max="14344" width="12.1083333333333" style="148" customWidth="1"/>
    <col min="14345" max="14592" width="8.88333333333333" style="148"/>
    <col min="14593" max="14593" width="9" style="148" hidden="1" customWidth="1"/>
    <col min="14594" max="14594" width="70.6666666666667" style="148" customWidth="1"/>
    <col min="14595" max="14600" width="12.1083333333333" style="148" customWidth="1"/>
    <col min="14601" max="14848" width="8.88333333333333" style="148"/>
    <col min="14849" max="14849" width="9" style="148" hidden="1" customWidth="1"/>
    <col min="14850" max="14850" width="70.6666666666667" style="148" customWidth="1"/>
    <col min="14851" max="14856" width="12.1083333333333" style="148" customWidth="1"/>
    <col min="14857" max="15104" width="8.88333333333333" style="148"/>
    <col min="15105" max="15105" width="9" style="148" hidden="1" customWidth="1"/>
    <col min="15106" max="15106" width="70.6666666666667" style="148" customWidth="1"/>
    <col min="15107" max="15112" width="12.1083333333333" style="148" customWidth="1"/>
    <col min="15113" max="15360" width="8.88333333333333" style="148"/>
    <col min="15361" max="15361" width="9" style="148" hidden="1" customWidth="1"/>
    <col min="15362" max="15362" width="70.6666666666667" style="148" customWidth="1"/>
    <col min="15363" max="15368" width="12.1083333333333" style="148" customWidth="1"/>
    <col min="15369" max="15616" width="8.88333333333333" style="148"/>
    <col min="15617" max="15617" width="9" style="148" hidden="1" customWidth="1"/>
    <col min="15618" max="15618" width="70.6666666666667" style="148" customWidth="1"/>
    <col min="15619" max="15624" width="12.1083333333333" style="148" customWidth="1"/>
    <col min="15625" max="15872" width="8.88333333333333" style="148"/>
    <col min="15873" max="15873" width="9" style="148" hidden="1" customWidth="1"/>
    <col min="15874" max="15874" width="70.6666666666667" style="148" customWidth="1"/>
    <col min="15875" max="15880" width="12.1083333333333" style="148" customWidth="1"/>
    <col min="15881" max="16128" width="8.88333333333333" style="148"/>
    <col min="16129" max="16129" width="9" style="148" hidden="1" customWidth="1"/>
    <col min="16130" max="16130" width="70.6666666666667" style="148" customWidth="1"/>
    <col min="16131" max="16136" width="12.1083333333333" style="148" customWidth="1"/>
    <col min="16137" max="16384" width="8.88333333333333" style="148"/>
  </cols>
  <sheetData>
    <row r="1" ht="30" customHeight="1" spans="2:7">
      <c r="B1" s="152" t="s">
        <v>291</v>
      </c>
      <c r="C1" s="153"/>
      <c r="D1" s="153"/>
      <c r="E1" s="154"/>
      <c r="F1" s="153"/>
      <c r="G1" s="153"/>
    </row>
    <row r="2" ht="30" customHeight="1" spans="2:8">
      <c r="B2" s="155" t="s">
        <v>292</v>
      </c>
      <c r="C2" s="155"/>
      <c r="D2" s="155"/>
      <c r="E2" s="155"/>
      <c r="F2" s="155"/>
      <c r="G2" s="155"/>
      <c r="H2" s="155"/>
    </row>
    <row r="3" ht="22.2" customHeight="1" spans="8:8">
      <c r="H3" s="156" t="s">
        <v>2</v>
      </c>
    </row>
    <row r="4" ht="28.5" spans="2:8">
      <c r="B4" s="157" t="s">
        <v>273</v>
      </c>
      <c r="C4" s="158" t="s">
        <v>45</v>
      </c>
      <c r="D4" s="158" t="s">
        <v>46</v>
      </c>
      <c r="E4" s="158" t="s">
        <v>47</v>
      </c>
      <c r="F4" s="159" t="s">
        <v>7</v>
      </c>
      <c r="G4" s="160" t="s">
        <v>48</v>
      </c>
      <c r="H4" s="161" t="s">
        <v>293</v>
      </c>
    </row>
    <row r="5" ht="33" customHeight="1" spans="1:8">
      <c r="A5" s="148">
        <v>20707</v>
      </c>
      <c r="B5" s="162" t="s">
        <v>294</v>
      </c>
      <c r="C5" s="163"/>
      <c r="D5" s="163"/>
      <c r="E5" s="164"/>
      <c r="F5" s="165"/>
      <c r="G5" s="165"/>
      <c r="H5" s="165"/>
    </row>
    <row r="6" ht="33" customHeight="1" spans="1:8">
      <c r="A6" s="148">
        <v>20822</v>
      </c>
      <c r="B6" s="162" t="s">
        <v>295</v>
      </c>
      <c r="C6" s="163"/>
      <c r="D6" s="163"/>
      <c r="E6" s="164"/>
      <c r="F6" s="165"/>
      <c r="G6" s="165"/>
      <c r="H6" s="165"/>
    </row>
    <row r="7" ht="33" customHeight="1" spans="1:8">
      <c r="A7" s="148">
        <v>20823</v>
      </c>
      <c r="B7" s="24" t="s">
        <v>296</v>
      </c>
      <c r="C7" s="163"/>
      <c r="D7" s="163"/>
      <c r="E7" s="164"/>
      <c r="F7" s="165"/>
      <c r="G7" s="165"/>
      <c r="H7" s="165"/>
    </row>
    <row r="8" ht="33" customHeight="1" spans="1:8">
      <c r="A8" s="148">
        <v>21160</v>
      </c>
      <c r="B8" s="162" t="s">
        <v>297</v>
      </c>
      <c r="C8" s="163"/>
      <c r="D8" s="163"/>
      <c r="E8" s="164"/>
      <c r="F8" s="165"/>
      <c r="G8" s="165"/>
      <c r="H8" s="165"/>
    </row>
    <row r="9" ht="33" customHeight="1" spans="1:8">
      <c r="A9" s="148">
        <v>21208</v>
      </c>
      <c r="B9" s="24" t="s">
        <v>298</v>
      </c>
      <c r="C9" s="163"/>
      <c r="D9" s="163"/>
      <c r="E9" s="164">
        <v>27034</v>
      </c>
      <c r="F9" s="165"/>
      <c r="G9" s="165"/>
      <c r="H9" s="165"/>
    </row>
    <row r="10" ht="33" customHeight="1" spans="1:8">
      <c r="A10" s="148">
        <v>21210</v>
      </c>
      <c r="B10" s="162" t="s">
        <v>299</v>
      </c>
      <c r="C10" s="163"/>
      <c r="D10" s="163"/>
      <c r="E10" s="164">
        <v>72</v>
      </c>
      <c r="F10" s="165"/>
      <c r="G10" s="165"/>
      <c r="H10" s="165"/>
    </row>
    <row r="11" ht="33" customHeight="1" spans="1:8">
      <c r="A11" s="148">
        <v>21211</v>
      </c>
      <c r="B11" s="24" t="s">
        <v>300</v>
      </c>
      <c r="C11" s="163"/>
      <c r="D11" s="163"/>
      <c r="E11" s="164">
        <v>37</v>
      </c>
      <c r="F11" s="165"/>
      <c r="G11" s="165"/>
      <c r="H11" s="165"/>
    </row>
    <row r="12" ht="33" customHeight="1" spans="1:8">
      <c r="A12" s="148">
        <v>21213</v>
      </c>
      <c r="B12" s="24" t="s">
        <v>301</v>
      </c>
      <c r="C12" s="163"/>
      <c r="D12" s="163"/>
      <c r="E12" s="164">
        <v>1410</v>
      </c>
      <c r="F12" s="165"/>
      <c r="G12" s="165"/>
      <c r="H12" s="165"/>
    </row>
    <row r="13" ht="33" customHeight="1" spans="1:8">
      <c r="A13" s="148">
        <v>21214</v>
      </c>
      <c r="B13" s="24" t="s">
        <v>302</v>
      </c>
      <c r="C13" s="163"/>
      <c r="D13" s="163"/>
      <c r="E13" s="164"/>
      <c r="F13" s="165"/>
      <c r="G13" s="165"/>
      <c r="H13" s="165"/>
    </row>
    <row r="14" ht="33" customHeight="1" spans="1:8">
      <c r="A14" s="148">
        <v>21366</v>
      </c>
      <c r="B14" s="162" t="s">
        <v>303</v>
      </c>
      <c r="C14" s="163"/>
      <c r="D14" s="163"/>
      <c r="E14" s="164"/>
      <c r="F14" s="165"/>
      <c r="G14" s="165"/>
      <c r="H14" s="165"/>
    </row>
    <row r="15" ht="33" customHeight="1" spans="1:8">
      <c r="A15" s="148">
        <v>21369</v>
      </c>
      <c r="B15" s="162" t="s">
        <v>304</v>
      </c>
      <c r="C15" s="163"/>
      <c r="D15" s="163"/>
      <c r="E15" s="164"/>
      <c r="F15" s="165"/>
      <c r="G15" s="165"/>
      <c r="H15" s="165"/>
    </row>
    <row r="16" ht="33" customHeight="1" spans="1:8">
      <c r="A16" s="148">
        <v>21462</v>
      </c>
      <c r="B16" s="162" t="s">
        <v>305</v>
      </c>
      <c r="C16" s="163"/>
      <c r="D16" s="163"/>
      <c r="E16" s="164"/>
      <c r="F16" s="165"/>
      <c r="G16" s="165"/>
      <c r="H16" s="165"/>
    </row>
    <row r="17" ht="33" customHeight="1" spans="1:8">
      <c r="A17" s="148">
        <v>21463</v>
      </c>
      <c r="B17" s="162" t="s">
        <v>306</v>
      </c>
      <c r="C17" s="163"/>
      <c r="D17" s="163"/>
      <c r="E17" s="164"/>
      <c r="F17" s="165"/>
      <c r="G17" s="165"/>
      <c r="H17" s="165"/>
    </row>
    <row r="18" ht="33" customHeight="1" spans="1:8">
      <c r="A18" s="148">
        <v>21469</v>
      </c>
      <c r="B18" s="162" t="s">
        <v>307</v>
      </c>
      <c r="C18" s="163"/>
      <c r="D18" s="163"/>
      <c r="E18" s="164"/>
      <c r="F18" s="165"/>
      <c r="G18" s="165"/>
      <c r="H18" s="165"/>
    </row>
    <row r="19" ht="33" customHeight="1" spans="1:8">
      <c r="A19" s="148">
        <v>21562</v>
      </c>
      <c r="B19" s="162" t="s">
        <v>308</v>
      </c>
      <c r="C19" s="163"/>
      <c r="D19" s="163"/>
      <c r="E19" s="164"/>
      <c r="F19" s="165"/>
      <c r="G19" s="165"/>
      <c r="H19" s="165"/>
    </row>
    <row r="20" ht="33" customHeight="1" spans="1:8">
      <c r="A20" s="148">
        <v>21660</v>
      </c>
      <c r="B20" s="162" t="s">
        <v>309</v>
      </c>
      <c r="C20" s="163"/>
      <c r="D20" s="163"/>
      <c r="E20" s="164"/>
      <c r="F20" s="165"/>
      <c r="G20" s="165"/>
      <c r="H20" s="165"/>
    </row>
    <row r="21" ht="33" customHeight="1" spans="1:8">
      <c r="A21" s="148">
        <v>22904</v>
      </c>
      <c r="B21" s="166" t="s">
        <v>310</v>
      </c>
      <c r="C21" s="163"/>
      <c r="D21" s="163"/>
      <c r="E21" s="164"/>
      <c r="F21" s="165"/>
      <c r="G21" s="165"/>
      <c r="H21" s="165"/>
    </row>
    <row r="22" ht="33" customHeight="1" spans="1:8">
      <c r="A22" s="148">
        <v>22908</v>
      </c>
      <c r="B22" s="24" t="s">
        <v>311</v>
      </c>
      <c r="C22" s="163"/>
      <c r="D22" s="163"/>
      <c r="E22" s="164"/>
      <c r="F22" s="165"/>
      <c r="G22" s="165"/>
      <c r="H22" s="165"/>
    </row>
    <row r="23" ht="33" customHeight="1" spans="1:8">
      <c r="A23" s="148">
        <v>22960</v>
      </c>
      <c r="B23" s="24" t="s">
        <v>312</v>
      </c>
      <c r="C23" s="163"/>
      <c r="D23" s="163"/>
      <c r="E23" s="164">
        <v>11</v>
      </c>
      <c r="F23" s="165"/>
      <c r="G23" s="165"/>
      <c r="H23" s="165"/>
    </row>
    <row r="24" ht="33" customHeight="1" spans="1:8">
      <c r="A24" s="148">
        <v>23204</v>
      </c>
      <c r="B24" s="24" t="s">
        <v>313</v>
      </c>
      <c r="C24" s="163"/>
      <c r="D24" s="163"/>
      <c r="E24" s="164">
        <v>2074</v>
      </c>
      <c r="F24" s="165"/>
      <c r="G24" s="165"/>
      <c r="H24" s="165"/>
    </row>
    <row r="25" ht="33" customHeight="1" spans="1:8">
      <c r="A25" s="148">
        <v>23304</v>
      </c>
      <c r="B25" s="162" t="s">
        <v>314</v>
      </c>
      <c r="C25" s="163"/>
      <c r="D25" s="163"/>
      <c r="E25" s="164">
        <v>26</v>
      </c>
      <c r="F25" s="165"/>
      <c r="G25" s="165"/>
      <c r="H25" s="165"/>
    </row>
    <row r="26" ht="33" customHeight="1" spans="2:8">
      <c r="B26" s="162" t="s">
        <v>315</v>
      </c>
      <c r="C26" s="163"/>
      <c r="D26" s="163"/>
      <c r="E26" s="164">
        <v>20000</v>
      </c>
      <c r="F26" s="165"/>
      <c r="G26" s="165"/>
      <c r="H26" s="165"/>
    </row>
    <row r="27" ht="33" customHeight="1" spans="2:8">
      <c r="B27" s="162"/>
      <c r="C27" s="163"/>
      <c r="D27" s="163"/>
      <c r="E27" s="164"/>
      <c r="F27" s="165"/>
      <c r="G27" s="165"/>
      <c r="H27" s="165"/>
    </row>
    <row r="28" ht="33" customHeight="1" spans="2:8">
      <c r="B28" s="157" t="s">
        <v>316</v>
      </c>
      <c r="C28" s="167">
        <f>SUM(C5:C25)</f>
        <v>0</v>
      </c>
      <c r="D28" s="167">
        <f>SUM(D5:D25)</f>
        <v>0</v>
      </c>
      <c r="E28" s="168">
        <f>SUM(E5:E26)</f>
        <v>50664</v>
      </c>
      <c r="F28" s="169">
        <f>IF(D28&lt;&gt;0,ROUND(E28/D28*100,1),0)</f>
        <v>0</v>
      </c>
      <c r="G28" s="169">
        <f>SUM(G5:G25)</f>
        <v>0</v>
      </c>
      <c r="H28" s="165">
        <f>IF(G28&lt;&gt;0,ROUND(E28/G28*100,1),0)</f>
        <v>0</v>
      </c>
    </row>
    <row r="29" spans="3:5">
      <c r="C29" s="170"/>
      <c r="D29" s="170"/>
      <c r="E29" s="171"/>
    </row>
  </sheetData>
  <mergeCells count="1">
    <mergeCell ref="B2:H2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A1" sqref="A1"/>
    </sheetView>
  </sheetViews>
  <sheetFormatPr defaultColWidth="9" defaultRowHeight="14.25" outlineLevelCol="3"/>
  <cols>
    <col min="1" max="1" width="35.6666666666667" style="30" customWidth="1"/>
    <col min="2" max="2" width="15.6666666666667" style="120" customWidth="1"/>
    <col min="3" max="3" width="35.6666666666667" style="120" customWidth="1"/>
    <col min="4" max="4" width="15.6666666666667" style="120" customWidth="1"/>
    <col min="5" max="16384" width="9" style="30"/>
  </cols>
  <sheetData>
    <row r="1" s="29" customFormat="1" ht="30" customHeight="1" spans="1:4">
      <c r="A1" s="29" t="s">
        <v>317</v>
      </c>
      <c r="B1" s="31"/>
      <c r="C1" s="31"/>
      <c r="D1" s="31"/>
    </row>
    <row r="2" s="29" customFormat="1" ht="50.1" customHeight="1" spans="1:4">
      <c r="A2" s="37" t="s">
        <v>318</v>
      </c>
      <c r="B2" s="37"/>
      <c r="C2" s="37"/>
      <c r="D2" s="37"/>
    </row>
    <row r="3" ht="30" customHeight="1" spans="4:4">
      <c r="D3" s="120" t="s">
        <v>2</v>
      </c>
    </row>
    <row r="4" s="31" customFormat="1" ht="60" customHeight="1" spans="1:4">
      <c r="A4" s="39" t="s">
        <v>76</v>
      </c>
      <c r="B4" s="121" t="s">
        <v>6</v>
      </c>
      <c r="C4" s="39" t="s">
        <v>77</v>
      </c>
      <c r="D4" s="121" t="s">
        <v>6</v>
      </c>
    </row>
    <row r="5" s="29" customFormat="1" ht="50.1" customHeight="1" spans="1:4">
      <c r="A5" s="122" t="s">
        <v>319</v>
      </c>
      <c r="B5" s="123">
        <v>1432</v>
      </c>
      <c r="C5" s="124" t="s">
        <v>320</v>
      </c>
      <c r="D5" s="123">
        <v>50664</v>
      </c>
    </row>
    <row r="6" s="29" customFormat="1" ht="50.1" customHeight="1" spans="1:4">
      <c r="A6" s="122" t="s">
        <v>80</v>
      </c>
      <c r="B6" s="125">
        <v>27155</v>
      </c>
      <c r="C6" s="124" t="s">
        <v>81</v>
      </c>
      <c r="D6" s="125">
        <v>0</v>
      </c>
    </row>
    <row r="7" ht="50.1" customHeight="1" spans="1:4">
      <c r="A7" s="126" t="s">
        <v>117</v>
      </c>
      <c r="B7" s="127">
        <v>27155</v>
      </c>
      <c r="C7" s="128" t="s">
        <v>83</v>
      </c>
      <c r="D7" s="125"/>
    </row>
    <row r="8" ht="50.1" customHeight="1" spans="1:4">
      <c r="A8" s="129" t="s">
        <v>90</v>
      </c>
      <c r="B8" s="127"/>
      <c r="C8" s="128" t="s">
        <v>89</v>
      </c>
      <c r="D8" s="127"/>
    </row>
    <row r="9" ht="50.1" customHeight="1" spans="1:4">
      <c r="A9" s="126" t="s">
        <v>321</v>
      </c>
      <c r="B9" s="127">
        <v>2103</v>
      </c>
      <c r="C9" s="124" t="s">
        <v>103</v>
      </c>
      <c r="D9" s="130">
        <v>3585</v>
      </c>
    </row>
    <row r="10" ht="50.1" customHeight="1" spans="1:4">
      <c r="A10" s="122" t="s">
        <v>107</v>
      </c>
      <c r="B10" s="125"/>
      <c r="C10" s="128" t="s">
        <v>322</v>
      </c>
      <c r="D10" s="131">
        <v>3585</v>
      </c>
    </row>
    <row r="11" ht="50.1" customHeight="1" spans="1:4">
      <c r="A11" s="129" t="s">
        <v>323</v>
      </c>
      <c r="B11" s="127"/>
      <c r="C11" s="124"/>
      <c r="D11" s="130"/>
    </row>
    <row r="12" ht="50.1" customHeight="1" spans="1:4">
      <c r="A12" s="132"/>
      <c r="B12" s="127">
        <v>23584</v>
      </c>
      <c r="C12" s="124"/>
      <c r="D12" s="130"/>
    </row>
    <row r="13" ht="50.1" customHeight="1" spans="1:4">
      <c r="A13" s="132"/>
      <c r="B13" s="127">
        <v>23584</v>
      </c>
      <c r="C13" s="124"/>
      <c r="D13" s="130"/>
    </row>
    <row r="14" ht="50.1" customHeight="1" spans="1:4">
      <c r="A14" s="129"/>
      <c r="B14" s="127"/>
      <c r="C14" s="124"/>
      <c r="D14" s="130"/>
    </row>
    <row r="15" ht="50.1" customHeight="1" spans="1:4">
      <c r="A15" s="124" t="s">
        <v>324</v>
      </c>
      <c r="B15" s="125">
        <v>54274</v>
      </c>
      <c r="C15" s="124" t="s">
        <v>325</v>
      </c>
      <c r="D15" s="125">
        <v>54249</v>
      </c>
    </row>
    <row r="16" ht="50.1" customHeight="1" spans="1:4">
      <c r="A16" s="133"/>
      <c r="B16" s="134"/>
      <c r="C16" s="124" t="s">
        <v>113</v>
      </c>
      <c r="D16" s="125">
        <v>25</v>
      </c>
    </row>
  </sheetData>
  <mergeCells count="1">
    <mergeCell ref="A2:D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2"/>
  <sheetViews>
    <sheetView workbookViewId="0">
      <selection activeCell="G18" sqref="G18"/>
    </sheetView>
  </sheetViews>
  <sheetFormatPr defaultColWidth="9" defaultRowHeight="14.25" outlineLevelCol="1"/>
  <cols>
    <col min="1" max="1" width="55.6666666666667" style="195" customWidth="1"/>
    <col min="2" max="2" width="15.6666666666667" style="195" customWidth="1"/>
    <col min="3" max="16384" width="9" style="195"/>
  </cols>
  <sheetData>
    <row r="1" ht="22.5" customHeight="1" spans="1:2">
      <c r="A1" s="194" t="s">
        <v>326</v>
      </c>
      <c r="B1" s="194"/>
    </row>
    <row r="2" ht="60" customHeight="1" spans="1:2">
      <c r="A2" s="196" t="s">
        <v>327</v>
      </c>
      <c r="B2" s="197"/>
    </row>
    <row r="3" ht="18.75" customHeight="1" spans="2:2">
      <c r="B3" s="198" t="s">
        <v>2</v>
      </c>
    </row>
    <row r="4" s="193" customFormat="1" ht="39.9" customHeight="1" spans="1:2">
      <c r="A4" s="199" t="s">
        <v>3</v>
      </c>
      <c r="B4" s="199" t="s">
        <v>47</v>
      </c>
    </row>
    <row r="5" s="194" customFormat="1" ht="21.9" customHeight="1" spans="1:2">
      <c r="A5" s="65" t="s">
        <v>117</v>
      </c>
      <c r="B5" s="200">
        <f>SUM(B6:B32)</f>
        <v>27155</v>
      </c>
    </row>
    <row r="6" s="194" customFormat="1" ht="21" customHeight="1" spans="1:2">
      <c r="A6" s="66" t="s">
        <v>328</v>
      </c>
      <c r="B6" s="201"/>
    </row>
    <row r="7" ht="21" customHeight="1" spans="1:2">
      <c r="A7" s="66" t="s">
        <v>329</v>
      </c>
      <c r="B7" s="201"/>
    </row>
    <row r="8" ht="21" customHeight="1" spans="1:2">
      <c r="A8" s="66" t="s">
        <v>330</v>
      </c>
      <c r="B8" s="201"/>
    </row>
    <row r="9" ht="21" customHeight="1" spans="1:2">
      <c r="A9" s="66" t="s">
        <v>331</v>
      </c>
      <c r="B9" s="201"/>
    </row>
    <row r="10" ht="21" customHeight="1" spans="1:2">
      <c r="A10" s="66" t="s">
        <v>332</v>
      </c>
      <c r="B10" s="201"/>
    </row>
    <row r="11" ht="21" customHeight="1" spans="1:2">
      <c r="A11" s="66" t="s">
        <v>333</v>
      </c>
      <c r="B11" s="201"/>
    </row>
    <row r="12" ht="21" customHeight="1" spans="1:2">
      <c r="A12" s="66" t="s">
        <v>334</v>
      </c>
      <c r="B12" s="201"/>
    </row>
    <row r="13" s="194" customFormat="1" ht="21" customHeight="1" spans="1:2">
      <c r="A13" s="66" t="s">
        <v>335</v>
      </c>
      <c r="B13" s="201"/>
    </row>
    <row r="14" ht="21" customHeight="1" spans="1:2">
      <c r="A14" s="66" t="s">
        <v>336</v>
      </c>
      <c r="B14" s="201"/>
    </row>
    <row r="15" ht="21" customHeight="1" spans="1:2">
      <c r="A15" s="66" t="s">
        <v>337</v>
      </c>
      <c r="B15" s="201">
        <v>25729</v>
      </c>
    </row>
    <row r="16" ht="21" customHeight="1" spans="1:2">
      <c r="A16" s="66" t="s">
        <v>338</v>
      </c>
      <c r="B16" s="201"/>
    </row>
    <row r="17" ht="21" customHeight="1" spans="1:2">
      <c r="A17" s="66" t="s">
        <v>339</v>
      </c>
      <c r="B17" s="201"/>
    </row>
    <row r="18" ht="21" customHeight="1" spans="1:2">
      <c r="A18" s="66" t="s">
        <v>340</v>
      </c>
      <c r="B18" s="201"/>
    </row>
    <row r="19" ht="21" customHeight="1" spans="1:2">
      <c r="A19" s="66" t="s">
        <v>341</v>
      </c>
      <c r="B19" s="201"/>
    </row>
    <row r="20" ht="21" customHeight="1" spans="1:2">
      <c r="A20" s="66" t="s">
        <v>342</v>
      </c>
      <c r="B20" s="201"/>
    </row>
    <row r="21" ht="21" customHeight="1" spans="1:2">
      <c r="A21" s="66" t="s">
        <v>343</v>
      </c>
      <c r="B21" s="201">
        <v>16</v>
      </c>
    </row>
    <row r="22" ht="21" customHeight="1" spans="1:2">
      <c r="A22" s="66" t="s">
        <v>344</v>
      </c>
      <c r="B22" s="201">
        <v>1410</v>
      </c>
    </row>
    <row r="23" ht="21" customHeight="1" spans="1:2">
      <c r="A23" s="66" t="s">
        <v>345</v>
      </c>
      <c r="B23" s="201"/>
    </row>
    <row r="24" ht="21" customHeight="1" spans="1:2">
      <c r="A24" s="66" t="s">
        <v>346</v>
      </c>
      <c r="B24" s="201"/>
    </row>
    <row r="25" ht="21" customHeight="1" spans="1:2">
      <c r="A25" s="66" t="s">
        <v>347</v>
      </c>
      <c r="B25" s="201"/>
    </row>
    <row r="26" ht="21" customHeight="1" spans="1:2">
      <c r="A26" s="66" t="s">
        <v>348</v>
      </c>
      <c r="B26" s="201"/>
    </row>
    <row r="27" ht="21" customHeight="1" spans="1:2">
      <c r="A27" s="66" t="s">
        <v>349</v>
      </c>
      <c r="B27" s="201"/>
    </row>
    <row r="28" ht="21" customHeight="1" spans="1:2">
      <c r="A28" s="66" t="s">
        <v>350</v>
      </c>
      <c r="B28" s="201"/>
    </row>
    <row r="29" ht="21" customHeight="1" spans="1:2">
      <c r="A29" s="66" t="s">
        <v>351</v>
      </c>
      <c r="B29" s="201"/>
    </row>
    <row r="30" ht="21" customHeight="1" spans="1:2">
      <c r="A30" s="66" t="s">
        <v>352</v>
      </c>
      <c r="B30" s="201"/>
    </row>
    <row r="31" ht="21" customHeight="1" spans="1:2">
      <c r="A31" s="66" t="s">
        <v>353</v>
      </c>
      <c r="B31" s="201"/>
    </row>
    <row r="32" ht="21" customHeight="1" spans="1:2">
      <c r="A32" s="66" t="s">
        <v>354</v>
      </c>
      <c r="B32" s="201"/>
    </row>
  </sheetData>
  <mergeCells count="1">
    <mergeCell ref="A2:B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B1" workbookViewId="0">
      <selection activeCell="B1" sqref="B1"/>
    </sheetView>
  </sheetViews>
  <sheetFormatPr defaultColWidth="15.6666666666667" defaultRowHeight="27.9" customHeight="1" outlineLevelCol="7"/>
  <cols>
    <col min="1" max="1" width="12.4416666666667" style="148" hidden="1" customWidth="1"/>
    <col min="2" max="2" width="50.3333333333333" style="148" customWidth="1"/>
    <col min="3" max="4" width="12.1083333333333" style="148" customWidth="1"/>
    <col min="5" max="5" width="12.1083333333333" style="173" customWidth="1"/>
    <col min="6" max="6" width="12.1083333333333" style="174" customWidth="1"/>
    <col min="7" max="7" width="12.1083333333333" style="174" hidden="1" customWidth="1"/>
    <col min="8" max="8" width="12.1083333333333" style="174" customWidth="1"/>
    <col min="9" max="244" width="9" style="148" customWidth="1"/>
    <col min="245" max="245" width="50.3333333333333" style="148" customWidth="1"/>
    <col min="246" max="256" width="15.6666666666667" style="148"/>
    <col min="257" max="257" width="15.6666666666667" style="148" hidden="1" customWidth="1"/>
    <col min="258" max="258" width="50.3333333333333" style="148" customWidth="1"/>
    <col min="259" max="264" width="12.1083333333333" style="148" customWidth="1"/>
    <col min="265" max="500" width="9" style="148" customWidth="1"/>
    <col min="501" max="501" width="50.3333333333333" style="148" customWidth="1"/>
    <col min="502" max="512" width="15.6666666666667" style="148"/>
    <col min="513" max="513" width="15.6666666666667" style="148" hidden="1" customWidth="1"/>
    <col min="514" max="514" width="50.3333333333333" style="148" customWidth="1"/>
    <col min="515" max="520" width="12.1083333333333" style="148" customWidth="1"/>
    <col min="521" max="756" width="9" style="148" customWidth="1"/>
    <col min="757" max="757" width="50.3333333333333" style="148" customWidth="1"/>
    <col min="758" max="768" width="15.6666666666667" style="148"/>
    <col min="769" max="769" width="15.6666666666667" style="148" hidden="1" customWidth="1"/>
    <col min="770" max="770" width="50.3333333333333" style="148" customWidth="1"/>
    <col min="771" max="776" width="12.1083333333333" style="148" customWidth="1"/>
    <col min="777" max="1012" width="9" style="148" customWidth="1"/>
    <col min="1013" max="1013" width="50.3333333333333" style="148" customWidth="1"/>
    <col min="1014" max="1024" width="15.6666666666667" style="148"/>
    <col min="1025" max="1025" width="15.6666666666667" style="148" hidden="1" customWidth="1"/>
    <col min="1026" max="1026" width="50.3333333333333" style="148" customWidth="1"/>
    <col min="1027" max="1032" width="12.1083333333333" style="148" customWidth="1"/>
    <col min="1033" max="1268" width="9" style="148" customWidth="1"/>
    <col min="1269" max="1269" width="50.3333333333333" style="148" customWidth="1"/>
    <col min="1270" max="1280" width="15.6666666666667" style="148"/>
    <col min="1281" max="1281" width="15.6666666666667" style="148" hidden="1" customWidth="1"/>
    <col min="1282" max="1282" width="50.3333333333333" style="148" customWidth="1"/>
    <col min="1283" max="1288" width="12.1083333333333" style="148" customWidth="1"/>
    <col min="1289" max="1524" width="9" style="148" customWidth="1"/>
    <col min="1525" max="1525" width="50.3333333333333" style="148" customWidth="1"/>
    <col min="1526" max="1536" width="15.6666666666667" style="148"/>
    <col min="1537" max="1537" width="15.6666666666667" style="148" hidden="1" customWidth="1"/>
    <col min="1538" max="1538" width="50.3333333333333" style="148" customWidth="1"/>
    <col min="1539" max="1544" width="12.1083333333333" style="148" customWidth="1"/>
    <col min="1545" max="1780" width="9" style="148" customWidth="1"/>
    <col min="1781" max="1781" width="50.3333333333333" style="148" customWidth="1"/>
    <col min="1782" max="1792" width="15.6666666666667" style="148"/>
    <col min="1793" max="1793" width="15.6666666666667" style="148" hidden="1" customWidth="1"/>
    <col min="1794" max="1794" width="50.3333333333333" style="148" customWidth="1"/>
    <col min="1795" max="1800" width="12.1083333333333" style="148" customWidth="1"/>
    <col min="1801" max="2036" width="9" style="148" customWidth="1"/>
    <col min="2037" max="2037" width="50.3333333333333" style="148" customWidth="1"/>
    <col min="2038" max="2048" width="15.6666666666667" style="148"/>
    <col min="2049" max="2049" width="15.6666666666667" style="148" hidden="1" customWidth="1"/>
    <col min="2050" max="2050" width="50.3333333333333" style="148" customWidth="1"/>
    <col min="2051" max="2056" width="12.1083333333333" style="148" customWidth="1"/>
    <col min="2057" max="2292" width="9" style="148" customWidth="1"/>
    <col min="2293" max="2293" width="50.3333333333333" style="148" customWidth="1"/>
    <col min="2294" max="2304" width="15.6666666666667" style="148"/>
    <col min="2305" max="2305" width="15.6666666666667" style="148" hidden="1" customWidth="1"/>
    <col min="2306" max="2306" width="50.3333333333333" style="148" customWidth="1"/>
    <col min="2307" max="2312" width="12.1083333333333" style="148" customWidth="1"/>
    <col min="2313" max="2548" width="9" style="148" customWidth="1"/>
    <col min="2549" max="2549" width="50.3333333333333" style="148" customWidth="1"/>
    <col min="2550" max="2560" width="15.6666666666667" style="148"/>
    <col min="2561" max="2561" width="15.6666666666667" style="148" hidden="1" customWidth="1"/>
    <col min="2562" max="2562" width="50.3333333333333" style="148" customWidth="1"/>
    <col min="2563" max="2568" width="12.1083333333333" style="148" customWidth="1"/>
    <col min="2569" max="2804" width="9" style="148" customWidth="1"/>
    <col min="2805" max="2805" width="50.3333333333333" style="148" customWidth="1"/>
    <col min="2806" max="2816" width="15.6666666666667" style="148"/>
    <col min="2817" max="2817" width="15.6666666666667" style="148" hidden="1" customWidth="1"/>
    <col min="2818" max="2818" width="50.3333333333333" style="148" customWidth="1"/>
    <col min="2819" max="2824" width="12.1083333333333" style="148" customWidth="1"/>
    <col min="2825" max="3060" width="9" style="148" customWidth="1"/>
    <col min="3061" max="3061" width="50.3333333333333" style="148" customWidth="1"/>
    <col min="3062" max="3072" width="15.6666666666667" style="148"/>
    <col min="3073" max="3073" width="15.6666666666667" style="148" hidden="1" customWidth="1"/>
    <col min="3074" max="3074" width="50.3333333333333" style="148" customWidth="1"/>
    <col min="3075" max="3080" width="12.1083333333333" style="148" customWidth="1"/>
    <col min="3081" max="3316" width="9" style="148" customWidth="1"/>
    <col min="3317" max="3317" width="50.3333333333333" style="148" customWidth="1"/>
    <col min="3318" max="3328" width="15.6666666666667" style="148"/>
    <col min="3329" max="3329" width="15.6666666666667" style="148" hidden="1" customWidth="1"/>
    <col min="3330" max="3330" width="50.3333333333333" style="148" customWidth="1"/>
    <col min="3331" max="3336" width="12.1083333333333" style="148" customWidth="1"/>
    <col min="3337" max="3572" width="9" style="148" customWidth="1"/>
    <col min="3573" max="3573" width="50.3333333333333" style="148" customWidth="1"/>
    <col min="3574" max="3584" width="15.6666666666667" style="148"/>
    <col min="3585" max="3585" width="15.6666666666667" style="148" hidden="1" customWidth="1"/>
    <col min="3586" max="3586" width="50.3333333333333" style="148" customWidth="1"/>
    <col min="3587" max="3592" width="12.1083333333333" style="148" customWidth="1"/>
    <col min="3593" max="3828" width="9" style="148" customWidth="1"/>
    <col min="3829" max="3829" width="50.3333333333333" style="148" customWidth="1"/>
    <col min="3830" max="3840" width="15.6666666666667" style="148"/>
    <col min="3841" max="3841" width="15.6666666666667" style="148" hidden="1" customWidth="1"/>
    <col min="3842" max="3842" width="50.3333333333333" style="148" customWidth="1"/>
    <col min="3843" max="3848" width="12.1083333333333" style="148" customWidth="1"/>
    <col min="3849" max="4084" width="9" style="148" customWidth="1"/>
    <col min="4085" max="4085" width="50.3333333333333" style="148" customWidth="1"/>
    <col min="4086" max="4096" width="15.6666666666667" style="148"/>
    <col min="4097" max="4097" width="15.6666666666667" style="148" hidden="1" customWidth="1"/>
    <col min="4098" max="4098" width="50.3333333333333" style="148" customWidth="1"/>
    <col min="4099" max="4104" width="12.1083333333333" style="148" customWidth="1"/>
    <col min="4105" max="4340" width="9" style="148" customWidth="1"/>
    <col min="4341" max="4341" width="50.3333333333333" style="148" customWidth="1"/>
    <col min="4342" max="4352" width="15.6666666666667" style="148"/>
    <col min="4353" max="4353" width="15.6666666666667" style="148" hidden="1" customWidth="1"/>
    <col min="4354" max="4354" width="50.3333333333333" style="148" customWidth="1"/>
    <col min="4355" max="4360" width="12.1083333333333" style="148" customWidth="1"/>
    <col min="4361" max="4596" width="9" style="148" customWidth="1"/>
    <col min="4597" max="4597" width="50.3333333333333" style="148" customWidth="1"/>
    <col min="4598" max="4608" width="15.6666666666667" style="148"/>
    <col min="4609" max="4609" width="15.6666666666667" style="148" hidden="1" customWidth="1"/>
    <col min="4610" max="4610" width="50.3333333333333" style="148" customWidth="1"/>
    <col min="4611" max="4616" width="12.1083333333333" style="148" customWidth="1"/>
    <col min="4617" max="4852" width="9" style="148" customWidth="1"/>
    <col min="4853" max="4853" width="50.3333333333333" style="148" customWidth="1"/>
    <col min="4854" max="4864" width="15.6666666666667" style="148"/>
    <col min="4865" max="4865" width="15.6666666666667" style="148" hidden="1" customWidth="1"/>
    <col min="4866" max="4866" width="50.3333333333333" style="148" customWidth="1"/>
    <col min="4867" max="4872" width="12.1083333333333" style="148" customWidth="1"/>
    <col min="4873" max="5108" width="9" style="148" customWidth="1"/>
    <col min="5109" max="5109" width="50.3333333333333" style="148" customWidth="1"/>
    <col min="5110" max="5120" width="15.6666666666667" style="148"/>
    <col min="5121" max="5121" width="15.6666666666667" style="148" hidden="1" customWidth="1"/>
    <col min="5122" max="5122" width="50.3333333333333" style="148" customWidth="1"/>
    <col min="5123" max="5128" width="12.1083333333333" style="148" customWidth="1"/>
    <col min="5129" max="5364" width="9" style="148" customWidth="1"/>
    <col min="5365" max="5365" width="50.3333333333333" style="148" customWidth="1"/>
    <col min="5366" max="5376" width="15.6666666666667" style="148"/>
    <col min="5377" max="5377" width="15.6666666666667" style="148" hidden="1" customWidth="1"/>
    <col min="5378" max="5378" width="50.3333333333333" style="148" customWidth="1"/>
    <col min="5379" max="5384" width="12.1083333333333" style="148" customWidth="1"/>
    <col min="5385" max="5620" width="9" style="148" customWidth="1"/>
    <col min="5621" max="5621" width="50.3333333333333" style="148" customWidth="1"/>
    <col min="5622" max="5632" width="15.6666666666667" style="148"/>
    <col min="5633" max="5633" width="15.6666666666667" style="148" hidden="1" customWidth="1"/>
    <col min="5634" max="5634" width="50.3333333333333" style="148" customWidth="1"/>
    <col min="5635" max="5640" width="12.1083333333333" style="148" customWidth="1"/>
    <col min="5641" max="5876" width="9" style="148" customWidth="1"/>
    <col min="5877" max="5877" width="50.3333333333333" style="148" customWidth="1"/>
    <col min="5878" max="5888" width="15.6666666666667" style="148"/>
    <col min="5889" max="5889" width="15.6666666666667" style="148" hidden="1" customWidth="1"/>
    <col min="5890" max="5890" width="50.3333333333333" style="148" customWidth="1"/>
    <col min="5891" max="5896" width="12.1083333333333" style="148" customWidth="1"/>
    <col min="5897" max="6132" width="9" style="148" customWidth="1"/>
    <col min="6133" max="6133" width="50.3333333333333" style="148" customWidth="1"/>
    <col min="6134" max="6144" width="15.6666666666667" style="148"/>
    <col min="6145" max="6145" width="15.6666666666667" style="148" hidden="1" customWidth="1"/>
    <col min="6146" max="6146" width="50.3333333333333" style="148" customWidth="1"/>
    <col min="6147" max="6152" width="12.1083333333333" style="148" customWidth="1"/>
    <col min="6153" max="6388" width="9" style="148" customWidth="1"/>
    <col min="6389" max="6389" width="50.3333333333333" style="148" customWidth="1"/>
    <col min="6390" max="6400" width="15.6666666666667" style="148"/>
    <col min="6401" max="6401" width="15.6666666666667" style="148" hidden="1" customWidth="1"/>
    <col min="6402" max="6402" width="50.3333333333333" style="148" customWidth="1"/>
    <col min="6403" max="6408" width="12.1083333333333" style="148" customWidth="1"/>
    <col min="6409" max="6644" width="9" style="148" customWidth="1"/>
    <col min="6645" max="6645" width="50.3333333333333" style="148" customWidth="1"/>
    <col min="6646" max="6656" width="15.6666666666667" style="148"/>
    <col min="6657" max="6657" width="15.6666666666667" style="148" hidden="1" customWidth="1"/>
    <col min="6658" max="6658" width="50.3333333333333" style="148" customWidth="1"/>
    <col min="6659" max="6664" width="12.1083333333333" style="148" customWidth="1"/>
    <col min="6665" max="6900" width="9" style="148" customWidth="1"/>
    <col min="6901" max="6901" width="50.3333333333333" style="148" customWidth="1"/>
    <col min="6902" max="6912" width="15.6666666666667" style="148"/>
    <col min="6913" max="6913" width="15.6666666666667" style="148" hidden="1" customWidth="1"/>
    <col min="6914" max="6914" width="50.3333333333333" style="148" customWidth="1"/>
    <col min="6915" max="6920" width="12.1083333333333" style="148" customWidth="1"/>
    <col min="6921" max="7156" width="9" style="148" customWidth="1"/>
    <col min="7157" max="7157" width="50.3333333333333" style="148" customWidth="1"/>
    <col min="7158" max="7168" width="15.6666666666667" style="148"/>
    <col min="7169" max="7169" width="15.6666666666667" style="148" hidden="1" customWidth="1"/>
    <col min="7170" max="7170" width="50.3333333333333" style="148" customWidth="1"/>
    <col min="7171" max="7176" width="12.1083333333333" style="148" customWidth="1"/>
    <col min="7177" max="7412" width="9" style="148" customWidth="1"/>
    <col min="7413" max="7413" width="50.3333333333333" style="148" customWidth="1"/>
    <col min="7414" max="7424" width="15.6666666666667" style="148"/>
    <col min="7425" max="7425" width="15.6666666666667" style="148" hidden="1" customWidth="1"/>
    <col min="7426" max="7426" width="50.3333333333333" style="148" customWidth="1"/>
    <col min="7427" max="7432" width="12.1083333333333" style="148" customWidth="1"/>
    <col min="7433" max="7668" width="9" style="148" customWidth="1"/>
    <col min="7669" max="7669" width="50.3333333333333" style="148" customWidth="1"/>
    <col min="7670" max="7680" width="15.6666666666667" style="148"/>
    <col min="7681" max="7681" width="15.6666666666667" style="148" hidden="1" customWidth="1"/>
    <col min="7682" max="7682" width="50.3333333333333" style="148" customWidth="1"/>
    <col min="7683" max="7688" width="12.1083333333333" style="148" customWidth="1"/>
    <col min="7689" max="7924" width="9" style="148" customWidth="1"/>
    <col min="7925" max="7925" width="50.3333333333333" style="148" customWidth="1"/>
    <col min="7926" max="7936" width="15.6666666666667" style="148"/>
    <col min="7937" max="7937" width="15.6666666666667" style="148" hidden="1" customWidth="1"/>
    <col min="7938" max="7938" width="50.3333333333333" style="148" customWidth="1"/>
    <col min="7939" max="7944" width="12.1083333333333" style="148" customWidth="1"/>
    <col min="7945" max="8180" width="9" style="148" customWidth="1"/>
    <col min="8181" max="8181" width="50.3333333333333" style="148" customWidth="1"/>
    <col min="8182" max="8192" width="15.6666666666667" style="148"/>
    <col min="8193" max="8193" width="15.6666666666667" style="148" hidden="1" customWidth="1"/>
    <col min="8194" max="8194" width="50.3333333333333" style="148" customWidth="1"/>
    <col min="8195" max="8200" width="12.1083333333333" style="148" customWidth="1"/>
    <col min="8201" max="8436" width="9" style="148" customWidth="1"/>
    <col min="8437" max="8437" width="50.3333333333333" style="148" customWidth="1"/>
    <col min="8438" max="8448" width="15.6666666666667" style="148"/>
    <col min="8449" max="8449" width="15.6666666666667" style="148" hidden="1" customWidth="1"/>
    <col min="8450" max="8450" width="50.3333333333333" style="148" customWidth="1"/>
    <col min="8451" max="8456" width="12.1083333333333" style="148" customWidth="1"/>
    <col min="8457" max="8692" width="9" style="148" customWidth="1"/>
    <col min="8693" max="8693" width="50.3333333333333" style="148" customWidth="1"/>
    <col min="8694" max="8704" width="15.6666666666667" style="148"/>
    <col min="8705" max="8705" width="15.6666666666667" style="148" hidden="1" customWidth="1"/>
    <col min="8706" max="8706" width="50.3333333333333" style="148" customWidth="1"/>
    <col min="8707" max="8712" width="12.1083333333333" style="148" customWidth="1"/>
    <col min="8713" max="8948" width="9" style="148" customWidth="1"/>
    <col min="8949" max="8949" width="50.3333333333333" style="148" customWidth="1"/>
    <col min="8950" max="8960" width="15.6666666666667" style="148"/>
    <col min="8961" max="8961" width="15.6666666666667" style="148" hidden="1" customWidth="1"/>
    <col min="8962" max="8962" width="50.3333333333333" style="148" customWidth="1"/>
    <col min="8963" max="8968" width="12.1083333333333" style="148" customWidth="1"/>
    <col min="8969" max="9204" width="9" style="148" customWidth="1"/>
    <col min="9205" max="9205" width="50.3333333333333" style="148" customWidth="1"/>
    <col min="9206" max="9216" width="15.6666666666667" style="148"/>
    <col min="9217" max="9217" width="15.6666666666667" style="148" hidden="1" customWidth="1"/>
    <col min="9218" max="9218" width="50.3333333333333" style="148" customWidth="1"/>
    <col min="9219" max="9224" width="12.1083333333333" style="148" customWidth="1"/>
    <col min="9225" max="9460" width="9" style="148" customWidth="1"/>
    <col min="9461" max="9461" width="50.3333333333333" style="148" customWidth="1"/>
    <col min="9462" max="9472" width="15.6666666666667" style="148"/>
    <col min="9473" max="9473" width="15.6666666666667" style="148" hidden="1" customWidth="1"/>
    <col min="9474" max="9474" width="50.3333333333333" style="148" customWidth="1"/>
    <col min="9475" max="9480" width="12.1083333333333" style="148" customWidth="1"/>
    <col min="9481" max="9716" width="9" style="148" customWidth="1"/>
    <col min="9717" max="9717" width="50.3333333333333" style="148" customWidth="1"/>
    <col min="9718" max="9728" width="15.6666666666667" style="148"/>
    <col min="9729" max="9729" width="15.6666666666667" style="148" hidden="1" customWidth="1"/>
    <col min="9730" max="9730" width="50.3333333333333" style="148" customWidth="1"/>
    <col min="9731" max="9736" width="12.1083333333333" style="148" customWidth="1"/>
    <col min="9737" max="9972" width="9" style="148" customWidth="1"/>
    <col min="9973" max="9973" width="50.3333333333333" style="148" customWidth="1"/>
    <col min="9974" max="9984" width="15.6666666666667" style="148"/>
    <col min="9985" max="9985" width="15.6666666666667" style="148" hidden="1" customWidth="1"/>
    <col min="9986" max="9986" width="50.3333333333333" style="148" customWidth="1"/>
    <col min="9987" max="9992" width="12.1083333333333" style="148" customWidth="1"/>
    <col min="9993" max="10228" width="9" style="148" customWidth="1"/>
    <col min="10229" max="10229" width="50.3333333333333" style="148" customWidth="1"/>
    <col min="10230" max="10240" width="15.6666666666667" style="148"/>
    <col min="10241" max="10241" width="15.6666666666667" style="148" hidden="1" customWidth="1"/>
    <col min="10242" max="10242" width="50.3333333333333" style="148" customWidth="1"/>
    <col min="10243" max="10248" width="12.1083333333333" style="148" customWidth="1"/>
    <col min="10249" max="10484" width="9" style="148" customWidth="1"/>
    <col min="10485" max="10485" width="50.3333333333333" style="148" customWidth="1"/>
    <col min="10486" max="10496" width="15.6666666666667" style="148"/>
    <col min="10497" max="10497" width="15.6666666666667" style="148" hidden="1" customWidth="1"/>
    <col min="10498" max="10498" width="50.3333333333333" style="148" customWidth="1"/>
    <col min="10499" max="10504" width="12.1083333333333" style="148" customWidth="1"/>
    <col min="10505" max="10740" width="9" style="148" customWidth="1"/>
    <col min="10741" max="10741" width="50.3333333333333" style="148" customWidth="1"/>
    <col min="10742" max="10752" width="15.6666666666667" style="148"/>
    <col min="10753" max="10753" width="15.6666666666667" style="148" hidden="1" customWidth="1"/>
    <col min="10754" max="10754" width="50.3333333333333" style="148" customWidth="1"/>
    <col min="10755" max="10760" width="12.1083333333333" style="148" customWidth="1"/>
    <col min="10761" max="10996" width="9" style="148" customWidth="1"/>
    <col min="10997" max="10997" width="50.3333333333333" style="148" customWidth="1"/>
    <col min="10998" max="11008" width="15.6666666666667" style="148"/>
    <col min="11009" max="11009" width="15.6666666666667" style="148" hidden="1" customWidth="1"/>
    <col min="11010" max="11010" width="50.3333333333333" style="148" customWidth="1"/>
    <col min="11011" max="11016" width="12.1083333333333" style="148" customWidth="1"/>
    <col min="11017" max="11252" width="9" style="148" customWidth="1"/>
    <col min="11253" max="11253" width="50.3333333333333" style="148" customWidth="1"/>
    <col min="11254" max="11264" width="15.6666666666667" style="148"/>
    <col min="11265" max="11265" width="15.6666666666667" style="148" hidden="1" customWidth="1"/>
    <col min="11266" max="11266" width="50.3333333333333" style="148" customWidth="1"/>
    <col min="11267" max="11272" width="12.1083333333333" style="148" customWidth="1"/>
    <col min="11273" max="11508" width="9" style="148" customWidth="1"/>
    <col min="11509" max="11509" width="50.3333333333333" style="148" customWidth="1"/>
    <col min="11510" max="11520" width="15.6666666666667" style="148"/>
    <col min="11521" max="11521" width="15.6666666666667" style="148" hidden="1" customWidth="1"/>
    <col min="11522" max="11522" width="50.3333333333333" style="148" customWidth="1"/>
    <col min="11523" max="11528" width="12.1083333333333" style="148" customWidth="1"/>
    <col min="11529" max="11764" width="9" style="148" customWidth="1"/>
    <col min="11765" max="11765" width="50.3333333333333" style="148" customWidth="1"/>
    <col min="11766" max="11776" width="15.6666666666667" style="148"/>
    <col min="11777" max="11777" width="15.6666666666667" style="148" hidden="1" customWidth="1"/>
    <col min="11778" max="11778" width="50.3333333333333" style="148" customWidth="1"/>
    <col min="11779" max="11784" width="12.1083333333333" style="148" customWidth="1"/>
    <col min="11785" max="12020" width="9" style="148" customWidth="1"/>
    <col min="12021" max="12021" width="50.3333333333333" style="148" customWidth="1"/>
    <col min="12022" max="12032" width="15.6666666666667" style="148"/>
    <col min="12033" max="12033" width="15.6666666666667" style="148" hidden="1" customWidth="1"/>
    <col min="12034" max="12034" width="50.3333333333333" style="148" customWidth="1"/>
    <col min="12035" max="12040" width="12.1083333333333" style="148" customWidth="1"/>
    <col min="12041" max="12276" width="9" style="148" customWidth="1"/>
    <col min="12277" max="12277" width="50.3333333333333" style="148" customWidth="1"/>
    <col min="12278" max="12288" width="15.6666666666667" style="148"/>
    <col min="12289" max="12289" width="15.6666666666667" style="148" hidden="1" customWidth="1"/>
    <col min="12290" max="12290" width="50.3333333333333" style="148" customWidth="1"/>
    <col min="12291" max="12296" width="12.1083333333333" style="148" customWidth="1"/>
    <col min="12297" max="12532" width="9" style="148" customWidth="1"/>
    <col min="12533" max="12533" width="50.3333333333333" style="148" customWidth="1"/>
    <col min="12534" max="12544" width="15.6666666666667" style="148"/>
    <col min="12545" max="12545" width="15.6666666666667" style="148" hidden="1" customWidth="1"/>
    <col min="12546" max="12546" width="50.3333333333333" style="148" customWidth="1"/>
    <col min="12547" max="12552" width="12.1083333333333" style="148" customWidth="1"/>
    <col min="12553" max="12788" width="9" style="148" customWidth="1"/>
    <col min="12789" max="12789" width="50.3333333333333" style="148" customWidth="1"/>
    <col min="12790" max="12800" width="15.6666666666667" style="148"/>
    <col min="12801" max="12801" width="15.6666666666667" style="148" hidden="1" customWidth="1"/>
    <col min="12802" max="12802" width="50.3333333333333" style="148" customWidth="1"/>
    <col min="12803" max="12808" width="12.1083333333333" style="148" customWidth="1"/>
    <col min="12809" max="13044" width="9" style="148" customWidth="1"/>
    <col min="13045" max="13045" width="50.3333333333333" style="148" customWidth="1"/>
    <col min="13046" max="13056" width="15.6666666666667" style="148"/>
    <col min="13057" max="13057" width="15.6666666666667" style="148" hidden="1" customWidth="1"/>
    <col min="13058" max="13058" width="50.3333333333333" style="148" customWidth="1"/>
    <col min="13059" max="13064" width="12.1083333333333" style="148" customWidth="1"/>
    <col min="13065" max="13300" width="9" style="148" customWidth="1"/>
    <col min="13301" max="13301" width="50.3333333333333" style="148" customWidth="1"/>
    <col min="13302" max="13312" width="15.6666666666667" style="148"/>
    <col min="13313" max="13313" width="15.6666666666667" style="148" hidden="1" customWidth="1"/>
    <col min="13314" max="13314" width="50.3333333333333" style="148" customWidth="1"/>
    <col min="13315" max="13320" width="12.1083333333333" style="148" customWidth="1"/>
    <col min="13321" max="13556" width="9" style="148" customWidth="1"/>
    <col min="13557" max="13557" width="50.3333333333333" style="148" customWidth="1"/>
    <col min="13558" max="13568" width="15.6666666666667" style="148"/>
    <col min="13569" max="13569" width="15.6666666666667" style="148" hidden="1" customWidth="1"/>
    <col min="13570" max="13570" width="50.3333333333333" style="148" customWidth="1"/>
    <col min="13571" max="13576" width="12.1083333333333" style="148" customWidth="1"/>
    <col min="13577" max="13812" width="9" style="148" customWidth="1"/>
    <col min="13813" max="13813" width="50.3333333333333" style="148" customWidth="1"/>
    <col min="13814" max="13824" width="15.6666666666667" style="148"/>
    <col min="13825" max="13825" width="15.6666666666667" style="148" hidden="1" customWidth="1"/>
    <col min="13826" max="13826" width="50.3333333333333" style="148" customWidth="1"/>
    <col min="13827" max="13832" width="12.1083333333333" style="148" customWidth="1"/>
    <col min="13833" max="14068" width="9" style="148" customWidth="1"/>
    <col min="14069" max="14069" width="50.3333333333333" style="148" customWidth="1"/>
    <col min="14070" max="14080" width="15.6666666666667" style="148"/>
    <col min="14081" max="14081" width="15.6666666666667" style="148" hidden="1" customWidth="1"/>
    <col min="14082" max="14082" width="50.3333333333333" style="148" customWidth="1"/>
    <col min="14083" max="14088" width="12.1083333333333" style="148" customWidth="1"/>
    <col min="14089" max="14324" width="9" style="148" customWidth="1"/>
    <col min="14325" max="14325" width="50.3333333333333" style="148" customWidth="1"/>
    <col min="14326" max="14336" width="15.6666666666667" style="148"/>
    <col min="14337" max="14337" width="15.6666666666667" style="148" hidden="1" customWidth="1"/>
    <col min="14338" max="14338" width="50.3333333333333" style="148" customWidth="1"/>
    <col min="14339" max="14344" width="12.1083333333333" style="148" customWidth="1"/>
    <col min="14345" max="14580" width="9" style="148" customWidth="1"/>
    <col min="14581" max="14581" width="50.3333333333333" style="148" customWidth="1"/>
    <col min="14582" max="14592" width="15.6666666666667" style="148"/>
    <col min="14593" max="14593" width="15.6666666666667" style="148" hidden="1" customWidth="1"/>
    <col min="14594" max="14594" width="50.3333333333333" style="148" customWidth="1"/>
    <col min="14595" max="14600" width="12.1083333333333" style="148" customWidth="1"/>
    <col min="14601" max="14836" width="9" style="148" customWidth="1"/>
    <col min="14837" max="14837" width="50.3333333333333" style="148" customWidth="1"/>
    <col min="14838" max="14848" width="15.6666666666667" style="148"/>
    <col min="14849" max="14849" width="15.6666666666667" style="148" hidden="1" customWidth="1"/>
    <col min="14850" max="14850" width="50.3333333333333" style="148" customWidth="1"/>
    <col min="14851" max="14856" width="12.1083333333333" style="148" customWidth="1"/>
    <col min="14857" max="15092" width="9" style="148" customWidth="1"/>
    <col min="15093" max="15093" width="50.3333333333333" style="148" customWidth="1"/>
    <col min="15094" max="15104" width="15.6666666666667" style="148"/>
    <col min="15105" max="15105" width="15.6666666666667" style="148" hidden="1" customWidth="1"/>
    <col min="15106" max="15106" width="50.3333333333333" style="148" customWidth="1"/>
    <col min="15107" max="15112" width="12.1083333333333" style="148" customWidth="1"/>
    <col min="15113" max="15348" width="9" style="148" customWidth="1"/>
    <col min="15349" max="15349" width="50.3333333333333" style="148" customWidth="1"/>
    <col min="15350" max="15360" width="15.6666666666667" style="148"/>
    <col min="15361" max="15361" width="15.6666666666667" style="148" hidden="1" customWidth="1"/>
    <col min="15362" max="15362" width="50.3333333333333" style="148" customWidth="1"/>
    <col min="15363" max="15368" width="12.1083333333333" style="148" customWidth="1"/>
    <col min="15369" max="15604" width="9" style="148" customWidth="1"/>
    <col min="15605" max="15605" width="50.3333333333333" style="148" customWidth="1"/>
    <col min="15606" max="15616" width="15.6666666666667" style="148"/>
    <col min="15617" max="15617" width="15.6666666666667" style="148" hidden="1" customWidth="1"/>
    <col min="15618" max="15618" width="50.3333333333333" style="148" customWidth="1"/>
    <col min="15619" max="15624" width="12.1083333333333" style="148" customWidth="1"/>
    <col min="15625" max="15860" width="9" style="148" customWidth="1"/>
    <col min="15861" max="15861" width="50.3333333333333" style="148" customWidth="1"/>
    <col min="15862" max="15872" width="15.6666666666667" style="148"/>
    <col min="15873" max="15873" width="15.6666666666667" style="148" hidden="1" customWidth="1"/>
    <col min="15874" max="15874" width="50.3333333333333" style="148" customWidth="1"/>
    <col min="15875" max="15880" width="12.1083333333333" style="148" customWidth="1"/>
    <col min="15881" max="16116" width="9" style="148" customWidth="1"/>
    <col min="16117" max="16117" width="50.3333333333333" style="148" customWidth="1"/>
    <col min="16118" max="16128" width="15.6666666666667" style="148"/>
    <col min="16129" max="16129" width="15.6666666666667" style="148" hidden="1" customWidth="1"/>
    <col min="16130" max="16130" width="50.3333333333333" style="148" customWidth="1"/>
    <col min="16131" max="16136" width="12.1083333333333" style="148" customWidth="1"/>
    <col min="16137" max="16372" width="9" style="148" customWidth="1"/>
    <col min="16373" max="16373" width="50.3333333333333" style="148" customWidth="1"/>
    <col min="16374" max="16384" width="15.6666666666667" style="148"/>
  </cols>
  <sheetData>
    <row r="1" s="172" customFormat="1" ht="30" customHeight="1" spans="2:8">
      <c r="B1" s="175" t="s">
        <v>355</v>
      </c>
      <c r="E1" s="176"/>
      <c r="F1" s="177"/>
      <c r="G1" s="177"/>
      <c r="H1" s="177"/>
    </row>
    <row r="2" ht="34.2" customHeight="1" spans="2:8">
      <c r="B2" s="155" t="s">
        <v>356</v>
      </c>
      <c r="C2" s="155"/>
      <c r="D2" s="155"/>
      <c r="E2" s="155"/>
      <c r="F2" s="155"/>
      <c r="G2" s="155"/>
      <c r="H2" s="155"/>
    </row>
    <row r="3" customHeight="1" spans="6:8">
      <c r="F3" s="178" t="s">
        <v>2</v>
      </c>
      <c r="G3" s="178"/>
      <c r="H3" s="178"/>
    </row>
    <row r="4" ht="35.4" customHeight="1" spans="2:8">
      <c r="B4" s="179" t="s">
        <v>273</v>
      </c>
      <c r="C4" s="180" t="s">
        <v>45</v>
      </c>
      <c r="D4" s="180" t="s">
        <v>46</v>
      </c>
      <c r="E4" s="180" t="s">
        <v>47</v>
      </c>
      <c r="F4" s="159" t="s">
        <v>274</v>
      </c>
      <c r="G4" s="160" t="s">
        <v>48</v>
      </c>
      <c r="H4" s="161" t="s">
        <v>12</v>
      </c>
    </row>
    <row r="5" customHeight="1" spans="1:8">
      <c r="A5" s="148">
        <v>1030102</v>
      </c>
      <c r="B5" s="181" t="s">
        <v>275</v>
      </c>
      <c r="C5" s="182"/>
      <c r="D5" s="182"/>
      <c r="E5" s="183"/>
      <c r="F5" s="184">
        <f t="shared" ref="F5:F21" si="0">IF(D5&lt;&gt;0,ROUND(E5/D5*100,1),0)</f>
        <v>0</v>
      </c>
      <c r="G5" s="184"/>
      <c r="H5" s="184">
        <f t="shared" ref="H5:H9" si="1">IF(G5&lt;&gt;0,ROUND(E5/G5*100,1),0)</f>
        <v>0</v>
      </c>
    </row>
    <row r="6" customHeight="1" spans="1:8">
      <c r="A6" s="148">
        <v>1030115</v>
      </c>
      <c r="B6" s="181" t="s">
        <v>276</v>
      </c>
      <c r="C6" s="182"/>
      <c r="D6" s="182"/>
      <c r="E6" s="183"/>
      <c r="F6" s="184">
        <f t="shared" si="0"/>
        <v>0</v>
      </c>
      <c r="G6" s="184"/>
      <c r="H6" s="184">
        <f t="shared" si="1"/>
        <v>0</v>
      </c>
    </row>
    <row r="7" customHeight="1" spans="1:8">
      <c r="A7" s="148">
        <v>1030129</v>
      </c>
      <c r="B7" s="181" t="s">
        <v>277</v>
      </c>
      <c r="C7" s="182"/>
      <c r="D7" s="182"/>
      <c r="E7" s="183"/>
      <c r="F7" s="184">
        <f t="shared" si="0"/>
        <v>0</v>
      </c>
      <c r="G7" s="184"/>
      <c r="H7" s="184">
        <f t="shared" si="1"/>
        <v>0</v>
      </c>
    </row>
    <row r="8" customHeight="1" spans="1:8">
      <c r="A8" s="148">
        <v>1030146</v>
      </c>
      <c r="B8" s="181" t="s">
        <v>278</v>
      </c>
      <c r="C8" s="182"/>
      <c r="D8" s="182"/>
      <c r="E8" s="183">
        <v>72</v>
      </c>
      <c r="F8" s="184">
        <f t="shared" si="0"/>
        <v>0</v>
      </c>
      <c r="G8" s="184"/>
      <c r="H8" s="184">
        <f t="shared" si="1"/>
        <v>0</v>
      </c>
    </row>
    <row r="9" customHeight="1" spans="1:8">
      <c r="A9" s="148">
        <v>1030147</v>
      </c>
      <c r="B9" s="181" t="s">
        <v>279</v>
      </c>
      <c r="C9" s="182"/>
      <c r="D9" s="182"/>
      <c r="E9" s="183">
        <v>37</v>
      </c>
      <c r="F9" s="184">
        <f t="shared" si="0"/>
        <v>0</v>
      </c>
      <c r="G9" s="184"/>
      <c r="H9" s="184">
        <f t="shared" si="1"/>
        <v>0</v>
      </c>
    </row>
    <row r="10" customHeight="1" spans="1:8">
      <c r="A10" s="148">
        <v>1030148</v>
      </c>
      <c r="B10" s="181" t="s">
        <v>280</v>
      </c>
      <c r="C10" s="182"/>
      <c r="D10" s="182"/>
      <c r="E10" s="183">
        <v>1323</v>
      </c>
      <c r="F10" s="184">
        <f t="shared" si="0"/>
        <v>0</v>
      </c>
      <c r="G10" s="184">
        <v>162</v>
      </c>
      <c r="H10" s="184">
        <v>0</v>
      </c>
    </row>
    <row r="11" customHeight="1" spans="1:8">
      <c r="A11" s="148">
        <v>1030150</v>
      </c>
      <c r="B11" s="181" t="s">
        <v>281</v>
      </c>
      <c r="C11" s="182"/>
      <c r="D11" s="182"/>
      <c r="E11" s="183"/>
      <c r="F11" s="184">
        <f t="shared" si="0"/>
        <v>0</v>
      </c>
      <c r="G11" s="184"/>
      <c r="H11" s="184">
        <f t="shared" ref="H11:H20" si="2">IF(G11&lt;&gt;0,ROUND(E11/G11*100,1),0)</f>
        <v>0</v>
      </c>
    </row>
    <row r="12" customHeight="1" spans="1:8">
      <c r="A12" s="148">
        <v>1030155</v>
      </c>
      <c r="B12" s="181" t="s">
        <v>282</v>
      </c>
      <c r="C12" s="182"/>
      <c r="D12" s="182"/>
      <c r="E12" s="183"/>
      <c r="F12" s="184">
        <f t="shared" si="0"/>
        <v>0</v>
      </c>
      <c r="G12" s="184"/>
      <c r="H12" s="184">
        <f t="shared" si="2"/>
        <v>0</v>
      </c>
    </row>
    <row r="13" customHeight="1" spans="1:8">
      <c r="A13" s="148">
        <v>1030156</v>
      </c>
      <c r="B13" s="181" t="s">
        <v>283</v>
      </c>
      <c r="C13" s="182"/>
      <c r="D13" s="182"/>
      <c r="E13" s="183"/>
      <c r="F13" s="184">
        <f t="shared" si="0"/>
        <v>0</v>
      </c>
      <c r="G13" s="184"/>
      <c r="H13" s="184">
        <f t="shared" si="2"/>
        <v>0</v>
      </c>
    </row>
    <row r="14" customHeight="1" spans="1:8">
      <c r="A14" s="148">
        <v>1030157</v>
      </c>
      <c r="B14" s="181" t="s">
        <v>284</v>
      </c>
      <c r="C14" s="182"/>
      <c r="D14" s="182"/>
      <c r="E14" s="183"/>
      <c r="F14" s="184">
        <f t="shared" si="0"/>
        <v>0</v>
      </c>
      <c r="G14" s="184"/>
      <c r="H14" s="184">
        <f t="shared" si="2"/>
        <v>0</v>
      </c>
    </row>
    <row r="15" customHeight="1" spans="1:8">
      <c r="A15" s="148">
        <v>1030158</v>
      </c>
      <c r="B15" s="181" t="s">
        <v>285</v>
      </c>
      <c r="C15" s="182"/>
      <c r="D15" s="182"/>
      <c r="E15" s="183"/>
      <c r="F15" s="184">
        <f t="shared" si="0"/>
        <v>0</v>
      </c>
      <c r="G15" s="184"/>
      <c r="H15" s="184">
        <f t="shared" si="2"/>
        <v>0</v>
      </c>
    </row>
    <row r="16" customHeight="1" spans="1:8">
      <c r="A16" s="148">
        <v>1030159</v>
      </c>
      <c r="B16" s="181" t="s">
        <v>286</v>
      </c>
      <c r="C16" s="182"/>
      <c r="D16" s="182"/>
      <c r="E16" s="183"/>
      <c r="F16" s="184">
        <f t="shared" si="0"/>
        <v>0</v>
      </c>
      <c r="G16" s="184"/>
      <c r="H16" s="184">
        <f t="shared" si="2"/>
        <v>0</v>
      </c>
    </row>
    <row r="17" customHeight="1" spans="1:8">
      <c r="A17" s="148">
        <v>1030178</v>
      </c>
      <c r="B17" s="181" t="s">
        <v>287</v>
      </c>
      <c r="C17" s="182"/>
      <c r="D17" s="182"/>
      <c r="E17" s="183"/>
      <c r="F17" s="184">
        <f t="shared" si="0"/>
        <v>0</v>
      </c>
      <c r="G17" s="184"/>
      <c r="H17" s="184">
        <f t="shared" si="2"/>
        <v>0</v>
      </c>
    </row>
    <row r="18" customHeight="1" spans="1:8">
      <c r="A18" s="148">
        <v>1030180</v>
      </c>
      <c r="B18" s="181" t="s">
        <v>288</v>
      </c>
      <c r="C18" s="182"/>
      <c r="D18" s="182"/>
      <c r="E18" s="183"/>
      <c r="F18" s="184">
        <f t="shared" si="0"/>
        <v>0</v>
      </c>
      <c r="G18" s="184"/>
      <c r="H18" s="184">
        <f t="shared" si="2"/>
        <v>0</v>
      </c>
    </row>
    <row r="19" customHeight="1" spans="1:8">
      <c r="A19" s="148">
        <v>1030199</v>
      </c>
      <c r="B19" s="181" t="s">
        <v>289</v>
      </c>
      <c r="C19" s="182"/>
      <c r="D19" s="182"/>
      <c r="E19" s="183"/>
      <c r="F19" s="184">
        <f t="shared" si="0"/>
        <v>0</v>
      </c>
      <c r="G19" s="184"/>
      <c r="H19" s="184">
        <f t="shared" si="2"/>
        <v>0</v>
      </c>
    </row>
    <row r="20" customHeight="1" spans="2:8">
      <c r="B20" s="181"/>
      <c r="C20" s="182"/>
      <c r="D20" s="182"/>
      <c r="E20" s="183"/>
      <c r="F20" s="184">
        <f t="shared" si="0"/>
        <v>0</v>
      </c>
      <c r="G20" s="184"/>
      <c r="H20" s="184">
        <f t="shared" si="2"/>
        <v>0</v>
      </c>
    </row>
    <row r="21" customHeight="1" spans="1:8">
      <c r="A21" s="185">
        <v>10301</v>
      </c>
      <c r="B21" s="186" t="s">
        <v>290</v>
      </c>
      <c r="C21" s="187">
        <f t="shared" ref="C21:G21" si="3">SUM(C5:C19)</f>
        <v>0</v>
      </c>
      <c r="D21" s="187">
        <f>SUM(D5:D20)</f>
        <v>0</v>
      </c>
      <c r="E21" s="188">
        <f t="shared" si="3"/>
        <v>1432</v>
      </c>
      <c r="F21" s="189">
        <f t="shared" si="0"/>
        <v>0</v>
      </c>
      <c r="G21" s="189">
        <f t="shared" si="3"/>
        <v>162</v>
      </c>
      <c r="H21" s="184">
        <v>0</v>
      </c>
    </row>
    <row r="22" customHeight="1" spans="3:5">
      <c r="C22" s="190"/>
      <c r="D22" s="190"/>
      <c r="E22" s="191"/>
    </row>
    <row r="26" customHeight="1" spans="2:2">
      <c r="B26" s="192"/>
    </row>
  </sheetData>
  <mergeCells count="2">
    <mergeCell ref="B2:H2"/>
    <mergeCell ref="F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B1" workbookViewId="0">
      <selection activeCell="E12" sqref="E12"/>
    </sheetView>
  </sheetViews>
  <sheetFormatPr defaultColWidth="9" defaultRowHeight="14.25" outlineLevelCol="7"/>
  <cols>
    <col min="1" max="1" width="10.2166666666667" style="148" hidden="1" customWidth="1"/>
    <col min="2" max="2" width="70.6666666666667" style="149" customWidth="1"/>
    <col min="3" max="4" width="12.1083333333333" style="150" customWidth="1"/>
    <col min="5" max="5" width="12.1083333333333" style="151" customWidth="1"/>
    <col min="6" max="6" width="12.1083333333333" style="150" customWidth="1"/>
    <col min="7" max="7" width="12.1083333333333" style="150" hidden="1" customWidth="1"/>
    <col min="8" max="8" width="12.1083333333333" style="148" customWidth="1"/>
    <col min="9" max="256" width="8.88333333333333" style="148"/>
    <col min="257" max="257" width="9" style="148" hidden="1" customWidth="1"/>
    <col min="258" max="258" width="70.6666666666667" style="148" customWidth="1"/>
    <col min="259" max="264" width="12.1083333333333" style="148" customWidth="1"/>
    <col min="265" max="512" width="8.88333333333333" style="148"/>
    <col min="513" max="513" width="9" style="148" hidden="1" customWidth="1"/>
    <col min="514" max="514" width="70.6666666666667" style="148" customWidth="1"/>
    <col min="515" max="520" width="12.1083333333333" style="148" customWidth="1"/>
    <col min="521" max="768" width="8.88333333333333" style="148"/>
    <col min="769" max="769" width="9" style="148" hidden="1" customWidth="1"/>
    <col min="770" max="770" width="70.6666666666667" style="148" customWidth="1"/>
    <col min="771" max="776" width="12.1083333333333" style="148" customWidth="1"/>
    <col min="777" max="1024" width="8.88333333333333" style="148"/>
    <col min="1025" max="1025" width="9" style="148" hidden="1" customWidth="1"/>
    <col min="1026" max="1026" width="70.6666666666667" style="148" customWidth="1"/>
    <col min="1027" max="1032" width="12.1083333333333" style="148" customWidth="1"/>
    <col min="1033" max="1280" width="8.88333333333333" style="148"/>
    <col min="1281" max="1281" width="9" style="148" hidden="1" customWidth="1"/>
    <col min="1282" max="1282" width="70.6666666666667" style="148" customWidth="1"/>
    <col min="1283" max="1288" width="12.1083333333333" style="148" customWidth="1"/>
    <col min="1289" max="1536" width="8.88333333333333" style="148"/>
    <col min="1537" max="1537" width="9" style="148" hidden="1" customWidth="1"/>
    <col min="1538" max="1538" width="70.6666666666667" style="148" customWidth="1"/>
    <col min="1539" max="1544" width="12.1083333333333" style="148" customWidth="1"/>
    <col min="1545" max="1792" width="8.88333333333333" style="148"/>
    <col min="1793" max="1793" width="9" style="148" hidden="1" customWidth="1"/>
    <col min="1794" max="1794" width="70.6666666666667" style="148" customWidth="1"/>
    <col min="1795" max="1800" width="12.1083333333333" style="148" customWidth="1"/>
    <col min="1801" max="2048" width="8.88333333333333" style="148"/>
    <col min="2049" max="2049" width="9" style="148" hidden="1" customWidth="1"/>
    <col min="2050" max="2050" width="70.6666666666667" style="148" customWidth="1"/>
    <col min="2051" max="2056" width="12.1083333333333" style="148" customWidth="1"/>
    <col min="2057" max="2304" width="8.88333333333333" style="148"/>
    <col min="2305" max="2305" width="9" style="148" hidden="1" customWidth="1"/>
    <col min="2306" max="2306" width="70.6666666666667" style="148" customWidth="1"/>
    <col min="2307" max="2312" width="12.1083333333333" style="148" customWidth="1"/>
    <col min="2313" max="2560" width="8.88333333333333" style="148"/>
    <col min="2561" max="2561" width="9" style="148" hidden="1" customWidth="1"/>
    <col min="2562" max="2562" width="70.6666666666667" style="148" customWidth="1"/>
    <col min="2563" max="2568" width="12.1083333333333" style="148" customWidth="1"/>
    <col min="2569" max="2816" width="8.88333333333333" style="148"/>
    <col min="2817" max="2817" width="9" style="148" hidden="1" customWidth="1"/>
    <col min="2818" max="2818" width="70.6666666666667" style="148" customWidth="1"/>
    <col min="2819" max="2824" width="12.1083333333333" style="148" customWidth="1"/>
    <col min="2825" max="3072" width="8.88333333333333" style="148"/>
    <col min="3073" max="3073" width="9" style="148" hidden="1" customWidth="1"/>
    <col min="3074" max="3074" width="70.6666666666667" style="148" customWidth="1"/>
    <col min="3075" max="3080" width="12.1083333333333" style="148" customWidth="1"/>
    <col min="3081" max="3328" width="8.88333333333333" style="148"/>
    <col min="3329" max="3329" width="9" style="148" hidden="1" customWidth="1"/>
    <col min="3330" max="3330" width="70.6666666666667" style="148" customWidth="1"/>
    <col min="3331" max="3336" width="12.1083333333333" style="148" customWidth="1"/>
    <col min="3337" max="3584" width="8.88333333333333" style="148"/>
    <col min="3585" max="3585" width="9" style="148" hidden="1" customWidth="1"/>
    <col min="3586" max="3586" width="70.6666666666667" style="148" customWidth="1"/>
    <col min="3587" max="3592" width="12.1083333333333" style="148" customWidth="1"/>
    <col min="3593" max="3840" width="8.88333333333333" style="148"/>
    <col min="3841" max="3841" width="9" style="148" hidden="1" customWidth="1"/>
    <col min="3842" max="3842" width="70.6666666666667" style="148" customWidth="1"/>
    <col min="3843" max="3848" width="12.1083333333333" style="148" customWidth="1"/>
    <col min="3849" max="4096" width="8.88333333333333" style="148"/>
    <col min="4097" max="4097" width="9" style="148" hidden="1" customWidth="1"/>
    <col min="4098" max="4098" width="70.6666666666667" style="148" customWidth="1"/>
    <col min="4099" max="4104" width="12.1083333333333" style="148" customWidth="1"/>
    <col min="4105" max="4352" width="8.88333333333333" style="148"/>
    <col min="4353" max="4353" width="9" style="148" hidden="1" customWidth="1"/>
    <col min="4354" max="4354" width="70.6666666666667" style="148" customWidth="1"/>
    <col min="4355" max="4360" width="12.1083333333333" style="148" customWidth="1"/>
    <col min="4361" max="4608" width="8.88333333333333" style="148"/>
    <col min="4609" max="4609" width="9" style="148" hidden="1" customWidth="1"/>
    <col min="4610" max="4610" width="70.6666666666667" style="148" customWidth="1"/>
    <col min="4611" max="4616" width="12.1083333333333" style="148" customWidth="1"/>
    <col min="4617" max="4864" width="8.88333333333333" style="148"/>
    <col min="4865" max="4865" width="9" style="148" hidden="1" customWidth="1"/>
    <col min="4866" max="4866" width="70.6666666666667" style="148" customWidth="1"/>
    <col min="4867" max="4872" width="12.1083333333333" style="148" customWidth="1"/>
    <col min="4873" max="5120" width="8.88333333333333" style="148"/>
    <col min="5121" max="5121" width="9" style="148" hidden="1" customWidth="1"/>
    <col min="5122" max="5122" width="70.6666666666667" style="148" customWidth="1"/>
    <col min="5123" max="5128" width="12.1083333333333" style="148" customWidth="1"/>
    <col min="5129" max="5376" width="8.88333333333333" style="148"/>
    <col min="5377" max="5377" width="9" style="148" hidden="1" customWidth="1"/>
    <col min="5378" max="5378" width="70.6666666666667" style="148" customWidth="1"/>
    <col min="5379" max="5384" width="12.1083333333333" style="148" customWidth="1"/>
    <col min="5385" max="5632" width="8.88333333333333" style="148"/>
    <col min="5633" max="5633" width="9" style="148" hidden="1" customWidth="1"/>
    <col min="5634" max="5634" width="70.6666666666667" style="148" customWidth="1"/>
    <col min="5635" max="5640" width="12.1083333333333" style="148" customWidth="1"/>
    <col min="5641" max="5888" width="8.88333333333333" style="148"/>
    <col min="5889" max="5889" width="9" style="148" hidden="1" customWidth="1"/>
    <col min="5890" max="5890" width="70.6666666666667" style="148" customWidth="1"/>
    <col min="5891" max="5896" width="12.1083333333333" style="148" customWidth="1"/>
    <col min="5897" max="6144" width="8.88333333333333" style="148"/>
    <col min="6145" max="6145" width="9" style="148" hidden="1" customWidth="1"/>
    <col min="6146" max="6146" width="70.6666666666667" style="148" customWidth="1"/>
    <col min="6147" max="6152" width="12.1083333333333" style="148" customWidth="1"/>
    <col min="6153" max="6400" width="8.88333333333333" style="148"/>
    <col min="6401" max="6401" width="9" style="148" hidden="1" customWidth="1"/>
    <col min="6402" max="6402" width="70.6666666666667" style="148" customWidth="1"/>
    <col min="6403" max="6408" width="12.1083333333333" style="148" customWidth="1"/>
    <col min="6409" max="6656" width="8.88333333333333" style="148"/>
    <col min="6657" max="6657" width="9" style="148" hidden="1" customWidth="1"/>
    <col min="6658" max="6658" width="70.6666666666667" style="148" customWidth="1"/>
    <col min="6659" max="6664" width="12.1083333333333" style="148" customWidth="1"/>
    <col min="6665" max="6912" width="8.88333333333333" style="148"/>
    <col min="6913" max="6913" width="9" style="148" hidden="1" customWidth="1"/>
    <col min="6914" max="6914" width="70.6666666666667" style="148" customWidth="1"/>
    <col min="6915" max="6920" width="12.1083333333333" style="148" customWidth="1"/>
    <col min="6921" max="7168" width="8.88333333333333" style="148"/>
    <col min="7169" max="7169" width="9" style="148" hidden="1" customWidth="1"/>
    <col min="7170" max="7170" width="70.6666666666667" style="148" customWidth="1"/>
    <col min="7171" max="7176" width="12.1083333333333" style="148" customWidth="1"/>
    <col min="7177" max="7424" width="8.88333333333333" style="148"/>
    <col min="7425" max="7425" width="9" style="148" hidden="1" customWidth="1"/>
    <col min="7426" max="7426" width="70.6666666666667" style="148" customWidth="1"/>
    <col min="7427" max="7432" width="12.1083333333333" style="148" customWidth="1"/>
    <col min="7433" max="7680" width="8.88333333333333" style="148"/>
    <col min="7681" max="7681" width="9" style="148" hidden="1" customWidth="1"/>
    <col min="7682" max="7682" width="70.6666666666667" style="148" customWidth="1"/>
    <col min="7683" max="7688" width="12.1083333333333" style="148" customWidth="1"/>
    <col min="7689" max="7936" width="8.88333333333333" style="148"/>
    <col min="7937" max="7937" width="9" style="148" hidden="1" customWidth="1"/>
    <col min="7938" max="7938" width="70.6666666666667" style="148" customWidth="1"/>
    <col min="7939" max="7944" width="12.1083333333333" style="148" customWidth="1"/>
    <col min="7945" max="8192" width="8.88333333333333" style="148"/>
    <col min="8193" max="8193" width="9" style="148" hidden="1" customWidth="1"/>
    <col min="8194" max="8194" width="70.6666666666667" style="148" customWidth="1"/>
    <col min="8195" max="8200" width="12.1083333333333" style="148" customWidth="1"/>
    <col min="8201" max="8448" width="8.88333333333333" style="148"/>
    <col min="8449" max="8449" width="9" style="148" hidden="1" customWidth="1"/>
    <col min="8450" max="8450" width="70.6666666666667" style="148" customWidth="1"/>
    <col min="8451" max="8456" width="12.1083333333333" style="148" customWidth="1"/>
    <col min="8457" max="8704" width="8.88333333333333" style="148"/>
    <col min="8705" max="8705" width="9" style="148" hidden="1" customWidth="1"/>
    <col min="8706" max="8706" width="70.6666666666667" style="148" customWidth="1"/>
    <col min="8707" max="8712" width="12.1083333333333" style="148" customWidth="1"/>
    <col min="8713" max="8960" width="8.88333333333333" style="148"/>
    <col min="8961" max="8961" width="9" style="148" hidden="1" customWidth="1"/>
    <col min="8962" max="8962" width="70.6666666666667" style="148" customWidth="1"/>
    <col min="8963" max="8968" width="12.1083333333333" style="148" customWidth="1"/>
    <col min="8969" max="9216" width="8.88333333333333" style="148"/>
    <col min="9217" max="9217" width="9" style="148" hidden="1" customWidth="1"/>
    <col min="9218" max="9218" width="70.6666666666667" style="148" customWidth="1"/>
    <col min="9219" max="9224" width="12.1083333333333" style="148" customWidth="1"/>
    <col min="9225" max="9472" width="8.88333333333333" style="148"/>
    <col min="9473" max="9473" width="9" style="148" hidden="1" customWidth="1"/>
    <col min="9474" max="9474" width="70.6666666666667" style="148" customWidth="1"/>
    <col min="9475" max="9480" width="12.1083333333333" style="148" customWidth="1"/>
    <col min="9481" max="9728" width="8.88333333333333" style="148"/>
    <col min="9729" max="9729" width="9" style="148" hidden="1" customWidth="1"/>
    <col min="9730" max="9730" width="70.6666666666667" style="148" customWidth="1"/>
    <col min="9731" max="9736" width="12.1083333333333" style="148" customWidth="1"/>
    <col min="9737" max="9984" width="8.88333333333333" style="148"/>
    <col min="9985" max="9985" width="9" style="148" hidden="1" customWidth="1"/>
    <col min="9986" max="9986" width="70.6666666666667" style="148" customWidth="1"/>
    <col min="9987" max="9992" width="12.1083333333333" style="148" customWidth="1"/>
    <col min="9993" max="10240" width="8.88333333333333" style="148"/>
    <col min="10241" max="10241" width="9" style="148" hidden="1" customWidth="1"/>
    <col min="10242" max="10242" width="70.6666666666667" style="148" customWidth="1"/>
    <col min="10243" max="10248" width="12.1083333333333" style="148" customWidth="1"/>
    <col min="10249" max="10496" width="8.88333333333333" style="148"/>
    <col min="10497" max="10497" width="9" style="148" hidden="1" customWidth="1"/>
    <col min="10498" max="10498" width="70.6666666666667" style="148" customWidth="1"/>
    <col min="10499" max="10504" width="12.1083333333333" style="148" customWidth="1"/>
    <col min="10505" max="10752" width="8.88333333333333" style="148"/>
    <col min="10753" max="10753" width="9" style="148" hidden="1" customWidth="1"/>
    <col min="10754" max="10754" width="70.6666666666667" style="148" customWidth="1"/>
    <col min="10755" max="10760" width="12.1083333333333" style="148" customWidth="1"/>
    <col min="10761" max="11008" width="8.88333333333333" style="148"/>
    <col min="11009" max="11009" width="9" style="148" hidden="1" customWidth="1"/>
    <col min="11010" max="11010" width="70.6666666666667" style="148" customWidth="1"/>
    <col min="11011" max="11016" width="12.1083333333333" style="148" customWidth="1"/>
    <col min="11017" max="11264" width="8.88333333333333" style="148"/>
    <col min="11265" max="11265" width="9" style="148" hidden="1" customWidth="1"/>
    <col min="11266" max="11266" width="70.6666666666667" style="148" customWidth="1"/>
    <col min="11267" max="11272" width="12.1083333333333" style="148" customWidth="1"/>
    <col min="11273" max="11520" width="8.88333333333333" style="148"/>
    <col min="11521" max="11521" width="9" style="148" hidden="1" customWidth="1"/>
    <col min="11522" max="11522" width="70.6666666666667" style="148" customWidth="1"/>
    <col min="11523" max="11528" width="12.1083333333333" style="148" customWidth="1"/>
    <col min="11529" max="11776" width="8.88333333333333" style="148"/>
    <col min="11777" max="11777" width="9" style="148" hidden="1" customWidth="1"/>
    <col min="11778" max="11778" width="70.6666666666667" style="148" customWidth="1"/>
    <col min="11779" max="11784" width="12.1083333333333" style="148" customWidth="1"/>
    <col min="11785" max="12032" width="8.88333333333333" style="148"/>
    <col min="12033" max="12033" width="9" style="148" hidden="1" customWidth="1"/>
    <col min="12034" max="12034" width="70.6666666666667" style="148" customWidth="1"/>
    <col min="12035" max="12040" width="12.1083333333333" style="148" customWidth="1"/>
    <col min="12041" max="12288" width="8.88333333333333" style="148"/>
    <col min="12289" max="12289" width="9" style="148" hidden="1" customWidth="1"/>
    <col min="12290" max="12290" width="70.6666666666667" style="148" customWidth="1"/>
    <col min="12291" max="12296" width="12.1083333333333" style="148" customWidth="1"/>
    <col min="12297" max="12544" width="8.88333333333333" style="148"/>
    <col min="12545" max="12545" width="9" style="148" hidden="1" customWidth="1"/>
    <col min="12546" max="12546" width="70.6666666666667" style="148" customWidth="1"/>
    <col min="12547" max="12552" width="12.1083333333333" style="148" customWidth="1"/>
    <col min="12553" max="12800" width="8.88333333333333" style="148"/>
    <col min="12801" max="12801" width="9" style="148" hidden="1" customWidth="1"/>
    <col min="12802" max="12802" width="70.6666666666667" style="148" customWidth="1"/>
    <col min="12803" max="12808" width="12.1083333333333" style="148" customWidth="1"/>
    <col min="12809" max="13056" width="8.88333333333333" style="148"/>
    <col min="13057" max="13057" width="9" style="148" hidden="1" customWidth="1"/>
    <col min="13058" max="13058" width="70.6666666666667" style="148" customWidth="1"/>
    <col min="13059" max="13064" width="12.1083333333333" style="148" customWidth="1"/>
    <col min="13065" max="13312" width="8.88333333333333" style="148"/>
    <col min="13313" max="13313" width="9" style="148" hidden="1" customWidth="1"/>
    <col min="13314" max="13314" width="70.6666666666667" style="148" customWidth="1"/>
    <col min="13315" max="13320" width="12.1083333333333" style="148" customWidth="1"/>
    <col min="13321" max="13568" width="8.88333333333333" style="148"/>
    <col min="13569" max="13569" width="9" style="148" hidden="1" customWidth="1"/>
    <col min="13570" max="13570" width="70.6666666666667" style="148" customWidth="1"/>
    <col min="13571" max="13576" width="12.1083333333333" style="148" customWidth="1"/>
    <col min="13577" max="13824" width="8.88333333333333" style="148"/>
    <col min="13825" max="13825" width="9" style="148" hidden="1" customWidth="1"/>
    <col min="13826" max="13826" width="70.6666666666667" style="148" customWidth="1"/>
    <col min="13827" max="13832" width="12.1083333333333" style="148" customWidth="1"/>
    <col min="13833" max="14080" width="8.88333333333333" style="148"/>
    <col min="14081" max="14081" width="9" style="148" hidden="1" customWidth="1"/>
    <col min="14082" max="14082" width="70.6666666666667" style="148" customWidth="1"/>
    <col min="14083" max="14088" width="12.1083333333333" style="148" customWidth="1"/>
    <col min="14089" max="14336" width="8.88333333333333" style="148"/>
    <col min="14337" max="14337" width="9" style="148" hidden="1" customWidth="1"/>
    <col min="14338" max="14338" width="70.6666666666667" style="148" customWidth="1"/>
    <col min="14339" max="14344" width="12.1083333333333" style="148" customWidth="1"/>
    <col min="14345" max="14592" width="8.88333333333333" style="148"/>
    <col min="14593" max="14593" width="9" style="148" hidden="1" customWidth="1"/>
    <col min="14594" max="14594" width="70.6666666666667" style="148" customWidth="1"/>
    <col min="14595" max="14600" width="12.1083333333333" style="148" customWidth="1"/>
    <col min="14601" max="14848" width="8.88333333333333" style="148"/>
    <col min="14849" max="14849" width="9" style="148" hidden="1" customWidth="1"/>
    <col min="14850" max="14850" width="70.6666666666667" style="148" customWidth="1"/>
    <col min="14851" max="14856" width="12.1083333333333" style="148" customWidth="1"/>
    <col min="14857" max="15104" width="8.88333333333333" style="148"/>
    <col min="15105" max="15105" width="9" style="148" hidden="1" customWidth="1"/>
    <col min="15106" max="15106" width="70.6666666666667" style="148" customWidth="1"/>
    <col min="15107" max="15112" width="12.1083333333333" style="148" customWidth="1"/>
    <col min="15113" max="15360" width="8.88333333333333" style="148"/>
    <col min="15361" max="15361" width="9" style="148" hidden="1" customWidth="1"/>
    <col min="15362" max="15362" width="70.6666666666667" style="148" customWidth="1"/>
    <col min="15363" max="15368" width="12.1083333333333" style="148" customWidth="1"/>
    <col min="15369" max="15616" width="8.88333333333333" style="148"/>
    <col min="15617" max="15617" width="9" style="148" hidden="1" customWidth="1"/>
    <col min="15618" max="15618" width="70.6666666666667" style="148" customWidth="1"/>
    <col min="15619" max="15624" width="12.1083333333333" style="148" customWidth="1"/>
    <col min="15625" max="15872" width="8.88333333333333" style="148"/>
    <col min="15873" max="15873" width="9" style="148" hidden="1" customWidth="1"/>
    <col min="15874" max="15874" width="70.6666666666667" style="148" customWidth="1"/>
    <col min="15875" max="15880" width="12.1083333333333" style="148" customWidth="1"/>
    <col min="15881" max="16128" width="8.88333333333333" style="148"/>
    <col min="16129" max="16129" width="9" style="148" hidden="1" customWidth="1"/>
    <col min="16130" max="16130" width="70.6666666666667" style="148" customWidth="1"/>
    <col min="16131" max="16136" width="12.1083333333333" style="148" customWidth="1"/>
    <col min="16137" max="16384" width="8.88333333333333" style="148"/>
  </cols>
  <sheetData>
    <row r="1" ht="30" customHeight="1" spans="2:7">
      <c r="B1" s="152" t="s">
        <v>357</v>
      </c>
      <c r="C1" s="153"/>
      <c r="D1" s="153"/>
      <c r="E1" s="154"/>
      <c r="F1" s="153"/>
      <c r="G1" s="153"/>
    </row>
    <row r="2" ht="30" customHeight="1" spans="2:8">
      <c r="B2" s="155" t="s">
        <v>358</v>
      </c>
      <c r="C2" s="155"/>
      <c r="D2" s="155"/>
      <c r="E2" s="155"/>
      <c r="F2" s="155"/>
      <c r="G2" s="155"/>
      <c r="H2" s="155"/>
    </row>
    <row r="3" ht="22.2" customHeight="1" spans="8:8">
      <c r="H3" s="156" t="s">
        <v>2</v>
      </c>
    </row>
    <row r="4" ht="28.5" spans="2:8">
      <c r="B4" s="157" t="s">
        <v>273</v>
      </c>
      <c r="C4" s="158" t="s">
        <v>45</v>
      </c>
      <c r="D4" s="158" t="s">
        <v>46</v>
      </c>
      <c r="E4" s="158" t="s">
        <v>47</v>
      </c>
      <c r="F4" s="159" t="s">
        <v>7</v>
      </c>
      <c r="G4" s="160" t="s">
        <v>48</v>
      </c>
      <c r="H4" s="161" t="s">
        <v>293</v>
      </c>
    </row>
    <row r="5" ht="33" customHeight="1" spans="1:8">
      <c r="A5" s="148">
        <v>20707</v>
      </c>
      <c r="B5" s="162" t="s">
        <v>294</v>
      </c>
      <c r="C5" s="163"/>
      <c r="D5" s="163"/>
      <c r="E5" s="164"/>
      <c r="F5" s="165"/>
      <c r="G5" s="165"/>
      <c r="H5" s="165"/>
    </row>
    <row r="6" ht="33" customHeight="1" spans="1:8">
      <c r="A6" s="148">
        <v>20822</v>
      </c>
      <c r="B6" s="162" t="s">
        <v>295</v>
      </c>
      <c r="C6" s="163"/>
      <c r="D6" s="163"/>
      <c r="E6" s="164"/>
      <c r="F6" s="165"/>
      <c r="G6" s="165"/>
      <c r="H6" s="165"/>
    </row>
    <row r="7" ht="33" customHeight="1" spans="1:8">
      <c r="A7" s="148">
        <v>20823</v>
      </c>
      <c r="B7" s="24" t="s">
        <v>296</v>
      </c>
      <c r="C7" s="163"/>
      <c r="D7" s="163"/>
      <c r="E7" s="164"/>
      <c r="F7" s="165"/>
      <c r="G7" s="165"/>
      <c r="H7" s="165"/>
    </row>
    <row r="8" ht="33" customHeight="1" spans="1:8">
      <c r="A8" s="148">
        <v>21160</v>
      </c>
      <c r="B8" s="162" t="s">
        <v>297</v>
      </c>
      <c r="C8" s="163"/>
      <c r="D8" s="163"/>
      <c r="E8" s="164"/>
      <c r="F8" s="165"/>
      <c r="G8" s="165"/>
      <c r="H8" s="165"/>
    </row>
    <row r="9" ht="33" customHeight="1" spans="1:8">
      <c r="A9" s="148">
        <v>21208</v>
      </c>
      <c r="B9" s="24" t="s">
        <v>298</v>
      </c>
      <c r="C9" s="163"/>
      <c r="D9" s="163"/>
      <c r="E9" s="164">
        <v>27034</v>
      </c>
      <c r="F9" s="165"/>
      <c r="G9" s="165"/>
      <c r="H9" s="165"/>
    </row>
    <row r="10" ht="33" customHeight="1" spans="1:8">
      <c r="A10" s="148">
        <v>21210</v>
      </c>
      <c r="B10" s="162" t="s">
        <v>299</v>
      </c>
      <c r="C10" s="163"/>
      <c r="D10" s="163"/>
      <c r="E10" s="164">
        <v>72</v>
      </c>
      <c r="F10" s="165"/>
      <c r="G10" s="165"/>
      <c r="H10" s="165"/>
    </row>
    <row r="11" ht="33" customHeight="1" spans="1:8">
      <c r="A11" s="148">
        <v>21211</v>
      </c>
      <c r="B11" s="24" t="s">
        <v>300</v>
      </c>
      <c r="C11" s="163"/>
      <c r="D11" s="163"/>
      <c r="E11" s="164">
        <v>37</v>
      </c>
      <c r="F11" s="165"/>
      <c r="G11" s="165"/>
      <c r="H11" s="165"/>
    </row>
    <row r="12" ht="33" customHeight="1" spans="1:8">
      <c r="A12" s="148">
        <v>21213</v>
      </c>
      <c r="B12" s="24" t="s">
        <v>301</v>
      </c>
      <c r="C12" s="163"/>
      <c r="D12" s="163"/>
      <c r="E12" s="164">
        <v>1410</v>
      </c>
      <c r="F12" s="165"/>
      <c r="G12" s="165"/>
      <c r="H12" s="165"/>
    </row>
    <row r="13" ht="33" customHeight="1" spans="1:8">
      <c r="A13" s="148">
        <v>21214</v>
      </c>
      <c r="B13" s="24" t="s">
        <v>302</v>
      </c>
      <c r="C13" s="163"/>
      <c r="D13" s="163"/>
      <c r="E13" s="164"/>
      <c r="F13" s="165"/>
      <c r="G13" s="165"/>
      <c r="H13" s="165"/>
    </row>
    <row r="14" ht="33" customHeight="1" spans="1:8">
      <c r="A14" s="148">
        <v>21366</v>
      </c>
      <c r="B14" s="162" t="s">
        <v>303</v>
      </c>
      <c r="C14" s="163"/>
      <c r="D14" s="163"/>
      <c r="E14" s="164"/>
      <c r="F14" s="165"/>
      <c r="G14" s="165"/>
      <c r="H14" s="165"/>
    </row>
    <row r="15" ht="33" customHeight="1" spans="1:8">
      <c r="A15" s="148">
        <v>21369</v>
      </c>
      <c r="B15" s="162" t="s">
        <v>304</v>
      </c>
      <c r="C15" s="163"/>
      <c r="D15" s="163"/>
      <c r="E15" s="164"/>
      <c r="F15" s="165"/>
      <c r="G15" s="165"/>
      <c r="H15" s="165"/>
    </row>
    <row r="16" ht="33" customHeight="1" spans="1:8">
      <c r="A16" s="148">
        <v>21462</v>
      </c>
      <c r="B16" s="162" t="s">
        <v>305</v>
      </c>
      <c r="C16" s="163"/>
      <c r="D16" s="163"/>
      <c r="E16" s="164"/>
      <c r="F16" s="165"/>
      <c r="G16" s="165"/>
      <c r="H16" s="165"/>
    </row>
    <row r="17" ht="33" customHeight="1" spans="1:8">
      <c r="A17" s="148">
        <v>21463</v>
      </c>
      <c r="B17" s="162" t="s">
        <v>306</v>
      </c>
      <c r="C17" s="163"/>
      <c r="D17" s="163"/>
      <c r="E17" s="164"/>
      <c r="F17" s="165"/>
      <c r="G17" s="165"/>
      <c r="H17" s="165"/>
    </row>
    <row r="18" ht="33" customHeight="1" spans="1:8">
      <c r="A18" s="148">
        <v>21469</v>
      </c>
      <c r="B18" s="162" t="s">
        <v>307</v>
      </c>
      <c r="C18" s="163"/>
      <c r="D18" s="163"/>
      <c r="E18" s="164"/>
      <c r="F18" s="165"/>
      <c r="G18" s="165"/>
      <c r="H18" s="165"/>
    </row>
    <row r="19" ht="33" customHeight="1" spans="1:8">
      <c r="A19" s="148">
        <v>21562</v>
      </c>
      <c r="B19" s="162" t="s">
        <v>308</v>
      </c>
      <c r="C19" s="163"/>
      <c r="D19" s="163"/>
      <c r="E19" s="164"/>
      <c r="F19" s="165"/>
      <c r="G19" s="165"/>
      <c r="H19" s="165"/>
    </row>
    <row r="20" ht="33" customHeight="1" spans="1:8">
      <c r="A20" s="148">
        <v>21660</v>
      </c>
      <c r="B20" s="162" t="s">
        <v>309</v>
      </c>
      <c r="C20" s="163"/>
      <c r="D20" s="163"/>
      <c r="E20" s="164"/>
      <c r="F20" s="165"/>
      <c r="G20" s="165"/>
      <c r="H20" s="165"/>
    </row>
    <row r="21" ht="33" customHeight="1" spans="1:8">
      <c r="A21" s="148">
        <v>22904</v>
      </c>
      <c r="B21" s="166" t="s">
        <v>310</v>
      </c>
      <c r="C21" s="163"/>
      <c r="D21" s="163"/>
      <c r="E21" s="164"/>
      <c r="F21" s="165"/>
      <c r="G21" s="165"/>
      <c r="H21" s="165"/>
    </row>
    <row r="22" ht="33" customHeight="1" spans="1:8">
      <c r="A22" s="148">
        <v>22908</v>
      </c>
      <c r="B22" s="24" t="s">
        <v>311</v>
      </c>
      <c r="C22" s="163"/>
      <c r="D22" s="163"/>
      <c r="E22" s="164"/>
      <c r="F22" s="165"/>
      <c r="G22" s="165"/>
      <c r="H22" s="165"/>
    </row>
    <row r="23" ht="33" customHeight="1" spans="1:8">
      <c r="A23" s="148">
        <v>22960</v>
      </c>
      <c r="B23" s="24" t="s">
        <v>312</v>
      </c>
      <c r="C23" s="163"/>
      <c r="D23" s="163"/>
      <c r="E23" s="164">
        <v>11</v>
      </c>
      <c r="F23" s="165"/>
      <c r="G23" s="165"/>
      <c r="H23" s="165"/>
    </row>
    <row r="24" ht="33" customHeight="1" spans="1:8">
      <c r="A24" s="148">
        <v>23204</v>
      </c>
      <c r="B24" s="24" t="s">
        <v>313</v>
      </c>
      <c r="C24" s="163"/>
      <c r="D24" s="163"/>
      <c r="E24" s="164">
        <v>2074</v>
      </c>
      <c r="F24" s="165"/>
      <c r="G24" s="165"/>
      <c r="H24" s="165"/>
    </row>
    <row r="25" ht="33" customHeight="1" spans="1:8">
      <c r="A25" s="148">
        <v>23304</v>
      </c>
      <c r="B25" s="162" t="s">
        <v>314</v>
      </c>
      <c r="C25" s="163"/>
      <c r="D25" s="163"/>
      <c r="E25" s="164">
        <v>26</v>
      </c>
      <c r="F25" s="165"/>
      <c r="G25" s="165"/>
      <c r="H25" s="165"/>
    </row>
    <row r="26" ht="33" customHeight="1" spans="2:8">
      <c r="B26" s="162" t="s">
        <v>315</v>
      </c>
      <c r="C26" s="163"/>
      <c r="D26" s="163"/>
      <c r="E26" s="164">
        <v>20000</v>
      </c>
      <c r="F26" s="165"/>
      <c r="G26" s="165"/>
      <c r="H26" s="165"/>
    </row>
    <row r="27" ht="33" customHeight="1" spans="2:8">
      <c r="B27" s="162"/>
      <c r="C27" s="163"/>
      <c r="D27" s="163"/>
      <c r="E27" s="164"/>
      <c r="F27" s="165"/>
      <c r="G27" s="165"/>
      <c r="H27" s="165"/>
    </row>
    <row r="28" ht="33" customHeight="1" spans="2:8">
      <c r="B28" s="157" t="s">
        <v>316</v>
      </c>
      <c r="C28" s="167">
        <f t="shared" ref="C28:G28" si="0">SUM(C5:C25)</f>
        <v>0</v>
      </c>
      <c r="D28" s="167">
        <f t="shared" si="0"/>
        <v>0</v>
      </c>
      <c r="E28" s="168">
        <f>SUM(E5:E26)</f>
        <v>50664</v>
      </c>
      <c r="F28" s="169">
        <f>IF(D28&lt;&gt;0,ROUND(E28/D28*100,1),0)</f>
        <v>0</v>
      </c>
      <c r="G28" s="169">
        <f t="shared" si="0"/>
        <v>0</v>
      </c>
      <c r="H28" s="165">
        <f>IF(G28&lt;&gt;0,ROUND(E28/G28*100,1),0)</f>
        <v>0</v>
      </c>
    </row>
    <row r="29" spans="3:5">
      <c r="C29" s="170"/>
      <c r="D29" s="170"/>
      <c r="E29" s="171"/>
    </row>
  </sheetData>
  <mergeCells count="1">
    <mergeCell ref="B2:H2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workbookViewId="0">
      <selection activeCell="I17" sqref="I17"/>
    </sheetView>
  </sheetViews>
  <sheetFormatPr defaultColWidth="9" defaultRowHeight="14.25"/>
  <cols>
    <col min="1" max="1" width="56" style="92" customWidth="1"/>
    <col min="2" max="2" width="41" style="92" customWidth="1"/>
    <col min="3" max="255" width="8.875" style="92" customWidth="1"/>
    <col min="256" max="16383" width="9" style="92"/>
  </cols>
  <sheetData>
    <row r="1" s="92" customFormat="1" spans="1:16384">
      <c r="A1" s="29" t="s">
        <v>359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XFD1"/>
    </row>
    <row r="2" s="92" customFormat="1" ht="39.75" customHeight="1" spans="1:2">
      <c r="A2" s="93" t="s">
        <v>360</v>
      </c>
      <c r="B2" s="93"/>
    </row>
    <row r="3" s="92" customFormat="1" ht="42" customHeight="1" spans="2:2">
      <c r="B3" s="94" t="s">
        <v>2</v>
      </c>
    </row>
    <row r="4" s="92" customFormat="1" ht="61" customHeight="1" spans="1:5">
      <c r="A4" s="95" t="s">
        <v>361</v>
      </c>
      <c r="B4" s="95" t="s">
        <v>239</v>
      </c>
      <c r="E4" s="31"/>
    </row>
    <row r="5" s="92" customFormat="1" ht="35.25" customHeight="1" spans="1:2">
      <c r="A5" s="96" t="s">
        <v>240</v>
      </c>
      <c r="B5" s="97">
        <v>0</v>
      </c>
    </row>
    <row r="6" s="92" customFormat="1" ht="35.25" customHeight="1" spans="1:2">
      <c r="A6" s="96" t="s">
        <v>241</v>
      </c>
      <c r="B6" s="98"/>
    </row>
    <row r="7" s="92" customFormat="1" ht="35.25" customHeight="1" spans="1:2">
      <c r="A7" s="96" t="s">
        <v>241</v>
      </c>
      <c r="B7" s="98"/>
    </row>
    <row r="8" s="92" customFormat="1" ht="35.25" customHeight="1" spans="1:2">
      <c r="A8" s="96" t="s">
        <v>241</v>
      </c>
      <c r="B8" s="98"/>
    </row>
    <row r="9" s="92" customFormat="1" ht="35.25" customHeight="1" spans="1:2">
      <c r="A9" s="96" t="s">
        <v>241</v>
      </c>
      <c r="B9" s="98"/>
    </row>
    <row r="10" s="92" customFormat="1" ht="35.25" customHeight="1" spans="1:2">
      <c r="A10" s="96" t="s">
        <v>241</v>
      </c>
      <c r="B10" s="98"/>
    </row>
    <row r="11" s="92" customFormat="1" ht="35.25" customHeight="1" spans="1:2">
      <c r="A11" s="96" t="s">
        <v>241</v>
      </c>
      <c r="B11" s="98"/>
    </row>
    <row r="12" s="92" customFormat="1" ht="35.25" customHeight="1" spans="1:2">
      <c r="A12" s="96" t="s">
        <v>241</v>
      </c>
      <c r="B12" s="98"/>
    </row>
    <row r="13" s="92" customFormat="1" ht="35.25" customHeight="1" spans="1:2">
      <c r="A13" s="96" t="s">
        <v>241</v>
      </c>
      <c r="B13" s="98"/>
    </row>
    <row r="14" s="92" customFormat="1" ht="35.25" customHeight="1" spans="1:2">
      <c r="A14" s="96" t="s">
        <v>241</v>
      </c>
      <c r="B14" s="98"/>
    </row>
    <row r="15" s="92" customFormat="1" ht="35.25" customHeight="1" spans="1:2">
      <c r="A15" s="96" t="s">
        <v>241</v>
      </c>
      <c r="B15" s="98"/>
    </row>
    <row r="16" s="92" customFormat="1" ht="35.25" customHeight="1" spans="1:2">
      <c r="A16" s="96" t="s">
        <v>241</v>
      </c>
      <c r="B16" s="98"/>
    </row>
    <row r="17" s="92" customFormat="1" ht="35.25" customHeight="1" spans="1:2">
      <c r="A17" s="96" t="s">
        <v>241</v>
      </c>
      <c r="B17" s="98"/>
    </row>
    <row r="18" s="92" customFormat="1" ht="36" customHeight="1" spans="1:2">
      <c r="A18" s="96" t="s">
        <v>241</v>
      </c>
      <c r="B18" s="98"/>
    </row>
    <row r="19" s="92" customFormat="1" ht="36" customHeight="1" spans="1:2">
      <c r="A19" s="96" t="s">
        <v>241</v>
      </c>
      <c r="B19" s="98"/>
    </row>
    <row r="20" s="92" customFormat="1" ht="36" customHeight="1" spans="1:2">
      <c r="A20" s="96" t="s">
        <v>241</v>
      </c>
      <c r="B20" s="98"/>
    </row>
    <row r="21" s="92" customFormat="1" ht="36" customHeight="1" spans="1:2">
      <c r="A21" s="96" t="s">
        <v>241</v>
      </c>
      <c r="B21" s="98"/>
    </row>
    <row r="22" s="92" customFormat="1" ht="36" customHeight="1" spans="1:2">
      <c r="A22" s="96" t="s">
        <v>241</v>
      </c>
      <c r="B22" s="98"/>
    </row>
    <row r="23" s="92" customFormat="1" ht="36" customHeight="1" spans="1:2">
      <c r="A23" s="96" t="s">
        <v>241</v>
      </c>
      <c r="B23" s="98"/>
    </row>
    <row r="24" s="92" customFormat="1" ht="36" customHeight="1" spans="1:2">
      <c r="A24" s="96" t="s">
        <v>241</v>
      </c>
      <c r="B24" s="98"/>
    </row>
    <row r="25" s="92" customFormat="1" ht="36" customHeight="1" spans="1:2">
      <c r="A25" s="96" t="s">
        <v>241</v>
      </c>
      <c r="B25" s="98"/>
    </row>
    <row r="26" s="92" customFormat="1" ht="36" customHeight="1" spans="1:2">
      <c r="A26" s="96" t="s">
        <v>241</v>
      </c>
      <c r="B26" s="98"/>
    </row>
    <row r="27" s="92" customFormat="1" ht="36" customHeight="1" spans="1:2">
      <c r="A27" s="99" t="s">
        <v>243</v>
      </c>
      <c r="B27" s="97">
        <v>0</v>
      </c>
    </row>
  </sheetData>
  <mergeCells count="1">
    <mergeCell ref="A2:B2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workbookViewId="0">
      <selection activeCell="B9" sqref="B9"/>
    </sheetView>
  </sheetViews>
  <sheetFormatPr defaultColWidth="8.875" defaultRowHeight="31" customHeight="1" outlineLevelCol="1"/>
  <cols>
    <col min="1" max="1" width="65.625" style="137" customWidth="1"/>
    <col min="2" max="2" width="41.25" style="138" customWidth="1"/>
    <col min="3" max="16384" width="8.875" style="135"/>
  </cols>
  <sheetData>
    <row r="1" s="135" customFormat="1" customHeight="1" spans="1:2">
      <c r="A1" s="29" t="s">
        <v>362</v>
      </c>
      <c r="B1" s="138"/>
    </row>
    <row r="2" s="135" customFormat="1" customHeight="1" spans="1:2">
      <c r="A2" s="139" t="s">
        <v>363</v>
      </c>
      <c r="B2" s="139"/>
    </row>
    <row r="3" s="135" customFormat="1" customHeight="1" spans="1:2">
      <c r="A3" s="140"/>
      <c r="B3" s="141" t="s">
        <v>237</v>
      </c>
    </row>
    <row r="4" s="135" customFormat="1" customHeight="1" spans="1:2">
      <c r="A4" s="142" t="s">
        <v>364</v>
      </c>
      <c r="B4" s="142" t="s">
        <v>239</v>
      </c>
    </row>
    <row r="5" s="136" customFormat="1" customHeight="1" spans="1:2">
      <c r="A5" s="143" t="s">
        <v>365</v>
      </c>
      <c r="B5" s="144">
        <v>0</v>
      </c>
    </row>
    <row r="6" s="136" customFormat="1" customHeight="1" spans="1:2">
      <c r="A6" s="145" t="s">
        <v>366</v>
      </c>
      <c r="B6" s="146"/>
    </row>
    <row r="7" s="136" customFormat="1" customHeight="1" spans="1:2">
      <c r="A7" s="145" t="s">
        <v>367</v>
      </c>
      <c r="B7" s="146"/>
    </row>
    <row r="8" s="136" customFormat="1" customHeight="1" spans="1:2">
      <c r="A8" s="145" t="s">
        <v>368</v>
      </c>
      <c r="B8" s="146"/>
    </row>
    <row r="9" s="136" customFormat="1" customHeight="1" spans="1:2">
      <c r="A9" s="145" t="s">
        <v>369</v>
      </c>
      <c r="B9" s="146"/>
    </row>
    <row r="10" s="136" customFormat="1" customHeight="1" spans="1:2">
      <c r="A10" s="145" t="s">
        <v>370</v>
      </c>
      <c r="B10" s="146"/>
    </row>
    <row r="11" s="136" customFormat="1" customHeight="1" spans="1:2">
      <c r="A11" s="145" t="s">
        <v>371</v>
      </c>
      <c r="B11" s="146"/>
    </row>
    <row r="12" s="136" customFormat="1" customHeight="1" spans="1:2">
      <c r="A12" s="145" t="s">
        <v>372</v>
      </c>
      <c r="B12" s="146"/>
    </row>
    <row r="13" s="136" customFormat="1" customHeight="1" spans="1:2">
      <c r="A13" s="147" t="s">
        <v>373</v>
      </c>
      <c r="B13" s="146"/>
    </row>
    <row r="14" s="135" customFormat="1" customHeight="1" spans="1:2">
      <c r="A14" s="147" t="s">
        <v>374</v>
      </c>
      <c r="B14" s="146"/>
    </row>
    <row r="15" s="135" customFormat="1" customHeight="1" spans="1:2">
      <c r="A15" s="147" t="s">
        <v>375</v>
      </c>
      <c r="B15" s="146"/>
    </row>
    <row r="16" s="135" customFormat="1" customHeight="1" spans="1:2">
      <c r="A16" s="147" t="s">
        <v>376</v>
      </c>
      <c r="B16" s="146"/>
    </row>
    <row r="17" s="135" customFormat="1" customHeight="1" spans="1:2">
      <c r="A17" s="147" t="s">
        <v>377</v>
      </c>
      <c r="B17" s="146"/>
    </row>
    <row r="18" s="135" customFormat="1" customHeight="1" spans="1:2">
      <c r="A18" s="147" t="s">
        <v>378</v>
      </c>
      <c r="B18" s="146"/>
    </row>
    <row r="19" s="135" customFormat="1" customHeight="1" spans="1:2">
      <c r="A19" s="147" t="s">
        <v>379</v>
      </c>
      <c r="B19" s="146"/>
    </row>
    <row r="20" s="135" customFormat="1" customHeight="1" spans="1:2">
      <c r="A20" s="147" t="s">
        <v>380</v>
      </c>
      <c r="B20" s="146"/>
    </row>
    <row r="21" s="135" customFormat="1" customHeight="1" spans="1:2">
      <c r="A21" s="147" t="s">
        <v>381</v>
      </c>
      <c r="B21" s="146"/>
    </row>
    <row r="22" s="135" customFormat="1" customHeight="1" spans="1:2">
      <c r="A22" s="147" t="s">
        <v>382</v>
      </c>
      <c r="B22" s="146"/>
    </row>
    <row r="23" s="135" customFormat="1" customHeight="1" spans="1:2">
      <c r="A23" s="147" t="s">
        <v>383</v>
      </c>
      <c r="B23" s="146"/>
    </row>
    <row r="24" s="135" customFormat="1" customHeight="1" spans="1:2">
      <c r="A24" s="147" t="s">
        <v>384</v>
      </c>
      <c r="B24" s="146"/>
    </row>
  </sheetData>
  <mergeCells count="1">
    <mergeCell ref="A2:B2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workbookViewId="0">
      <selection activeCell="G7" sqref="G7"/>
    </sheetView>
  </sheetViews>
  <sheetFormatPr defaultColWidth="9" defaultRowHeight="14.25" outlineLevelCol="3"/>
  <cols>
    <col min="1" max="1" width="35.6666666666667" style="30" customWidth="1"/>
    <col min="2" max="2" width="15.6666666666667" style="120" customWidth="1"/>
    <col min="3" max="3" width="35.6666666666667" style="120" customWidth="1"/>
    <col min="4" max="4" width="15.6666666666667" style="120" customWidth="1"/>
    <col min="5" max="16384" width="9" style="30"/>
  </cols>
  <sheetData>
    <row r="1" s="29" customFormat="1" ht="30" customHeight="1" spans="1:4">
      <c r="A1" s="29" t="s">
        <v>385</v>
      </c>
      <c r="B1" s="31"/>
      <c r="C1" s="31"/>
      <c r="D1" s="31"/>
    </row>
    <row r="2" s="29" customFormat="1" ht="50.1" customHeight="1" spans="1:4">
      <c r="A2" s="37" t="s">
        <v>386</v>
      </c>
      <c r="B2" s="37"/>
      <c r="C2" s="37"/>
      <c r="D2" s="37"/>
    </row>
    <row r="3" s="30" customFormat="1" ht="30" customHeight="1" spans="2:4">
      <c r="B3" s="120"/>
      <c r="C3" s="120"/>
      <c r="D3" s="120" t="s">
        <v>2</v>
      </c>
    </row>
    <row r="4" s="31" customFormat="1" ht="60" customHeight="1" spans="1:4">
      <c r="A4" s="39" t="s">
        <v>76</v>
      </c>
      <c r="B4" s="121" t="s">
        <v>6</v>
      </c>
      <c r="C4" s="39" t="s">
        <v>77</v>
      </c>
      <c r="D4" s="121" t="s">
        <v>6</v>
      </c>
    </row>
    <row r="5" s="29" customFormat="1" ht="50.1" customHeight="1" spans="1:4">
      <c r="A5" s="122" t="s">
        <v>319</v>
      </c>
      <c r="B5" s="123">
        <v>1432</v>
      </c>
      <c r="C5" s="124" t="s">
        <v>320</v>
      </c>
      <c r="D5" s="123">
        <v>50664</v>
      </c>
    </row>
    <row r="6" s="29" customFormat="1" ht="50.1" customHeight="1" spans="1:4">
      <c r="A6" s="122" t="s">
        <v>80</v>
      </c>
      <c r="B6" s="125">
        <v>27155</v>
      </c>
      <c r="C6" s="124" t="s">
        <v>81</v>
      </c>
      <c r="D6" s="125">
        <v>0</v>
      </c>
    </row>
    <row r="7" s="30" customFormat="1" ht="50.1" customHeight="1" spans="1:4">
      <c r="A7" s="126" t="s">
        <v>117</v>
      </c>
      <c r="B7" s="127">
        <v>27155</v>
      </c>
      <c r="C7" s="128" t="s">
        <v>83</v>
      </c>
      <c r="D7" s="125"/>
    </row>
    <row r="8" s="30" customFormat="1" ht="50.1" customHeight="1" spans="1:4">
      <c r="A8" s="129" t="s">
        <v>90</v>
      </c>
      <c r="B8" s="127"/>
      <c r="C8" s="128" t="s">
        <v>89</v>
      </c>
      <c r="D8" s="127"/>
    </row>
    <row r="9" s="30" customFormat="1" ht="50.1" customHeight="1" spans="1:4">
      <c r="A9" s="126" t="s">
        <v>321</v>
      </c>
      <c r="B9" s="127">
        <v>2103</v>
      </c>
      <c r="C9" s="124" t="s">
        <v>103</v>
      </c>
      <c r="D9" s="130">
        <v>3585</v>
      </c>
    </row>
    <row r="10" s="30" customFormat="1" ht="50.1" customHeight="1" spans="1:4">
      <c r="A10" s="122" t="s">
        <v>107</v>
      </c>
      <c r="B10" s="125"/>
      <c r="C10" s="128" t="s">
        <v>322</v>
      </c>
      <c r="D10" s="131">
        <v>3585</v>
      </c>
    </row>
    <row r="11" s="30" customFormat="1" ht="50.1" customHeight="1" spans="1:4">
      <c r="A11" s="129" t="s">
        <v>323</v>
      </c>
      <c r="B11" s="127"/>
      <c r="C11" s="124"/>
      <c r="D11" s="130"/>
    </row>
    <row r="12" s="30" customFormat="1" ht="50.1" customHeight="1" spans="1:4">
      <c r="A12" s="132"/>
      <c r="B12" s="127">
        <v>23584</v>
      </c>
      <c r="C12" s="124"/>
      <c r="D12" s="130"/>
    </row>
    <row r="13" s="30" customFormat="1" ht="50.1" customHeight="1" spans="1:4">
      <c r="A13" s="132"/>
      <c r="B13" s="127">
        <v>23584</v>
      </c>
      <c r="C13" s="124"/>
      <c r="D13" s="130"/>
    </row>
    <row r="14" s="30" customFormat="1" ht="50.1" customHeight="1" spans="1:4">
      <c r="A14" s="129"/>
      <c r="B14" s="127"/>
      <c r="C14" s="124"/>
      <c r="D14" s="130"/>
    </row>
    <row r="15" s="30" customFormat="1" ht="50.1" customHeight="1" spans="1:4">
      <c r="A15" s="124" t="s">
        <v>324</v>
      </c>
      <c r="B15" s="125">
        <v>54274</v>
      </c>
      <c r="C15" s="124" t="s">
        <v>325</v>
      </c>
      <c r="D15" s="125">
        <v>54249</v>
      </c>
    </row>
    <row r="16" s="30" customFormat="1" ht="50.1" customHeight="1" spans="1:4">
      <c r="A16" s="133"/>
      <c r="B16" s="134"/>
      <c r="C16" s="124" t="s">
        <v>113</v>
      </c>
      <c r="D16" s="125">
        <v>25</v>
      </c>
    </row>
  </sheetData>
  <mergeCells count="1">
    <mergeCell ref="A2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B1" workbookViewId="0">
      <selection activeCell="B1" sqref="$A1:$XFD1048576"/>
    </sheetView>
  </sheetViews>
  <sheetFormatPr defaultColWidth="9" defaultRowHeight="14.25"/>
  <cols>
    <col min="1" max="1" width="4.10833333333333" style="234" hidden="1" customWidth="1"/>
    <col min="2" max="2" width="32.3333333333333" style="234" customWidth="1"/>
    <col min="3" max="3" width="12.1083333333333" style="234" customWidth="1"/>
    <col min="4" max="4" width="12.1083333333333" style="235" customWidth="1"/>
    <col min="5" max="5" width="12.1083333333333" style="236" customWidth="1"/>
    <col min="6" max="6" width="12.1083333333333" style="235" customWidth="1"/>
    <col min="7" max="7" width="12.1083333333333" style="235" hidden="1" customWidth="1"/>
    <col min="8" max="8" width="12.1083333333333" style="235" customWidth="1"/>
    <col min="9" max="256" width="8.88333333333333" style="234"/>
    <col min="257" max="257" width="9" style="234" hidden="1" customWidth="1"/>
    <col min="258" max="258" width="32.3333333333333" style="234" customWidth="1"/>
    <col min="259" max="264" width="12.1083333333333" style="234" customWidth="1"/>
    <col min="265" max="512" width="8.88333333333333" style="234"/>
    <col min="513" max="513" width="9" style="234" hidden="1" customWidth="1"/>
    <col min="514" max="514" width="32.3333333333333" style="234" customWidth="1"/>
    <col min="515" max="520" width="12.1083333333333" style="234" customWidth="1"/>
    <col min="521" max="768" width="8.88333333333333" style="234"/>
    <col min="769" max="769" width="9" style="234" hidden="1" customWidth="1"/>
    <col min="770" max="770" width="32.3333333333333" style="234" customWidth="1"/>
    <col min="771" max="776" width="12.1083333333333" style="234" customWidth="1"/>
    <col min="777" max="1024" width="8.88333333333333" style="234"/>
    <col min="1025" max="1025" width="9" style="234" hidden="1" customWidth="1"/>
    <col min="1026" max="1026" width="32.3333333333333" style="234" customWidth="1"/>
    <col min="1027" max="1032" width="12.1083333333333" style="234" customWidth="1"/>
    <col min="1033" max="1280" width="8.88333333333333" style="234"/>
    <col min="1281" max="1281" width="9" style="234" hidden="1" customWidth="1"/>
    <col min="1282" max="1282" width="32.3333333333333" style="234" customWidth="1"/>
    <col min="1283" max="1288" width="12.1083333333333" style="234" customWidth="1"/>
    <col min="1289" max="1536" width="8.88333333333333" style="234"/>
    <col min="1537" max="1537" width="9" style="234" hidden="1" customWidth="1"/>
    <col min="1538" max="1538" width="32.3333333333333" style="234" customWidth="1"/>
    <col min="1539" max="1544" width="12.1083333333333" style="234" customWidth="1"/>
    <col min="1545" max="1792" width="8.88333333333333" style="234"/>
    <col min="1793" max="1793" width="9" style="234" hidden="1" customWidth="1"/>
    <col min="1794" max="1794" width="32.3333333333333" style="234" customWidth="1"/>
    <col min="1795" max="1800" width="12.1083333333333" style="234" customWidth="1"/>
    <col min="1801" max="2048" width="8.88333333333333" style="234"/>
    <col min="2049" max="2049" width="9" style="234" hidden="1" customWidth="1"/>
    <col min="2050" max="2050" width="32.3333333333333" style="234" customWidth="1"/>
    <col min="2051" max="2056" width="12.1083333333333" style="234" customWidth="1"/>
    <col min="2057" max="2304" width="8.88333333333333" style="234"/>
    <col min="2305" max="2305" width="9" style="234" hidden="1" customWidth="1"/>
    <col min="2306" max="2306" width="32.3333333333333" style="234" customWidth="1"/>
    <col min="2307" max="2312" width="12.1083333333333" style="234" customWidth="1"/>
    <col min="2313" max="2560" width="8.88333333333333" style="234"/>
    <col min="2561" max="2561" width="9" style="234" hidden="1" customWidth="1"/>
    <col min="2562" max="2562" width="32.3333333333333" style="234" customWidth="1"/>
    <col min="2563" max="2568" width="12.1083333333333" style="234" customWidth="1"/>
    <col min="2569" max="2816" width="8.88333333333333" style="234"/>
    <col min="2817" max="2817" width="9" style="234" hidden="1" customWidth="1"/>
    <col min="2818" max="2818" width="32.3333333333333" style="234" customWidth="1"/>
    <col min="2819" max="2824" width="12.1083333333333" style="234" customWidth="1"/>
    <col min="2825" max="3072" width="8.88333333333333" style="234"/>
    <col min="3073" max="3073" width="9" style="234" hidden="1" customWidth="1"/>
    <col min="3074" max="3074" width="32.3333333333333" style="234" customWidth="1"/>
    <col min="3075" max="3080" width="12.1083333333333" style="234" customWidth="1"/>
    <col min="3081" max="3328" width="8.88333333333333" style="234"/>
    <col min="3329" max="3329" width="9" style="234" hidden="1" customWidth="1"/>
    <col min="3330" max="3330" width="32.3333333333333" style="234" customWidth="1"/>
    <col min="3331" max="3336" width="12.1083333333333" style="234" customWidth="1"/>
    <col min="3337" max="3584" width="8.88333333333333" style="234"/>
    <col min="3585" max="3585" width="9" style="234" hidden="1" customWidth="1"/>
    <col min="3586" max="3586" width="32.3333333333333" style="234" customWidth="1"/>
    <col min="3587" max="3592" width="12.1083333333333" style="234" customWidth="1"/>
    <col min="3593" max="3840" width="8.88333333333333" style="234"/>
    <col min="3841" max="3841" width="9" style="234" hidden="1" customWidth="1"/>
    <col min="3842" max="3842" width="32.3333333333333" style="234" customWidth="1"/>
    <col min="3843" max="3848" width="12.1083333333333" style="234" customWidth="1"/>
    <col min="3849" max="4096" width="8.88333333333333" style="234"/>
    <col min="4097" max="4097" width="9" style="234" hidden="1" customWidth="1"/>
    <col min="4098" max="4098" width="32.3333333333333" style="234" customWidth="1"/>
    <col min="4099" max="4104" width="12.1083333333333" style="234" customWidth="1"/>
    <col min="4105" max="4352" width="8.88333333333333" style="234"/>
    <col min="4353" max="4353" width="9" style="234" hidden="1" customWidth="1"/>
    <col min="4354" max="4354" width="32.3333333333333" style="234" customWidth="1"/>
    <col min="4355" max="4360" width="12.1083333333333" style="234" customWidth="1"/>
    <col min="4361" max="4608" width="8.88333333333333" style="234"/>
    <col min="4609" max="4609" width="9" style="234" hidden="1" customWidth="1"/>
    <col min="4610" max="4610" width="32.3333333333333" style="234" customWidth="1"/>
    <col min="4611" max="4616" width="12.1083333333333" style="234" customWidth="1"/>
    <col min="4617" max="4864" width="8.88333333333333" style="234"/>
    <col min="4865" max="4865" width="9" style="234" hidden="1" customWidth="1"/>
    <col min="4866" max="4866" width="32.3333333333333" style="234" customWidth="1"/>
    <col min="4867" max="4872" width="12.1083333333333" style="234" customWidth="1"/>
    <col min="4873" max="5120" width="8.88333333333333" style="234"/>
    <col min="5121" max="5121" width="9" style="234" hidden="1" customWidth="1"/>
    <col min="5122" max="5122" width="32.3333333333333" style="234" customWidth="1"/>
    <col min="5123" max="5128" width="12.1083333333333" style="234" customWidth="1"/>
    <col min="5129" max="5376" width="8.88333333333333" style="234"/>
    <col min="5377" max="5377" width="9" style="234" hidden="1" customWidth="1"/>
    <col min="5378" max="5378" width="32.3333333333333" style="234" customWidth="1"/>
    <col min="5379" max="5384" width="12.1083333333333" style="234" customWidth="1"/>
    <col min="5385" max="5632" width="8.88333333333333" style="234"/>
    <col min="5633" max="5633" width="9" style="234" hidden="1" customWidth="1"/>
    <col min="5634" max="5634" width="32.3333333333333" style="234" customWidth="1"/>
    <col min="5635" max="5640" width="12.1083333333333" style="234" customWidth="1"/>
    <col min="5641" max="5888" width="8.88333333333333" style="234"/>
    <col min="5889" max="5889" width="9" style="234" hidden="1" customWidth="1"/>
    <col min="5890" max="5890" width="32.3333333333333" style="234" customWidth="1"/>
    <col min="5891" max="5896" width="12.1083333333333" style="234" customWidth="1"/>
    <col min="5897" max="6144" width="8.88333333333333" style="234"/>
    <col min="6145" max="6145" width="9" style="234" hidden="1" customWidth="1"/>
    <col min="6146" max="6146" width="32.3333333333333" style="234" customWidth="1"/>
    <col min="6147" max="6152" width="12.1083333333333" style="234" customWidth="1"/>
    <col min="6153" max="6400" width="8.88333333333333" style="234"/>
    <col min="6401" max="6401" width="9" style="234" hidden="1" customWidth="1"/>
    <col min="6402" max="6402" width="32.3333333333333" style="234" customWidth="1"/>
    <col min="6403" max="6408" width="12.1083333333333" style="234" customWidth="1"/>
    <col min="6409" max="6656" width="8.88333333333333" style="234"/>
    <col min="6657" max="6657" width="9" style="234" hidden="1" customWidth="1"/>
    <col min="6658" max="6658" width="32.3333333333333" style="234" customWidth="1"/>
    <col min="6659" max="6664" width="12.1083333333333" style="234" customWidth="1"/>
    <col min="6665" max="6912" width="8.88333333333333" style="234"/>
    <col min="6913" max="6913" width="9" style="234" hidden="1" customWidth="1"/>
    <col min="6914" max="6914" width="32.3333333333333" style="234" customWidth="1"/>
    <col min="6915" max="6920" width="12.1083333333333" style="234" customWidth="1"/>
    <col min="6921" max="7168" width="8.88333333333333" style="234"/>
    <col min="7169" max="7169" width="9" style="234" hidden="1" customWidth="1"/>
    <col min="7170" max="7170" width="32.3333333333333" style="234" customWidth="1"/>
    <col min="7171" max="7176" width="12.1083333333333" style="234" customWidth="1"/>
    <col min="7177" max="7424" width="8.88333333333333" style="234"/>
    <col min="7425" max="7425" width="9" style="234" hidden="1" customWidth="1"/>
    <col min="7426" max="7426" width="32.3333333333333" style="234" customWidth="1"/>
    <col min="7427" max="7432" width="12.1083333333333" style="234" customWidth="1"/>
    <col min="7433" max="7680" width="8.88333333333333" style="234"/>
    <col min="7681" max="7681" width="9" style="234" hidden="1" customWidth="1"/>
    <col min="7682" max="7682" width="32.3333333333333" style="234" customWidth="1"/>
    <col min="7683" max="7688" width="12.1083333333333" style="234" customWidth="1"/>
    <col min="7689" max="7936" width="8.88333333333333" style="234"/>
    <col min="7937" max="7937" width="9" style="234" hidden="1" customWidth="1"/>
    <col min="7938" max="7938" width="32.3333333333333" style="234" customWidth="1"/>
    <col min="7939" max="7944" width="12.1083333333333" style="234" customWidth="1"/>
    <col min="7945" max="8192" width="8.88333333333333" style="234"/>
    <col min="8193" max="8193" width="9" style="234" hidden="1" customWidth="1"/>
    <col min="8194" max="8194" width="32.3333333333333" style="234" customWidth="1"/>
    <col min="8195" max="8200" width="12.1083333333333" style="234" customWidth="1"/>
    <col min="8201" max="8448" width="8.88333333333333" style="234"/>
    <col min="8449" max="8449" width="9" style="234" hidden="1" customWidth="1"/>
    <col min="8450" max="8450" width="32.3333333333333" style="234" customWidth="1"/>
    <col min="8451" max="8456" width="12.1083333333333" style="234" customWidth="1"/>
    <col min="8457" max="8704" width="8.88333333333333" style="234"/>
    <col min="8705" max="8705" width="9" style="234" hidden="1" customWidth="1"/>
    <col min="8706" max="8706" width="32.3333333333333" style="234" customWidth="1"/>
    <col min="8707" max="8712" width="12.1083333333333" style="234" customWidth="1"/>
    <col min="8713" max="8960" width="8.88333333333333" style="234"/>
    <col min="8961" max="8961" width="9" style="234" hidden="1" customWidth="1"/>
    <col min="8962" max="8962" width="32.3333333333333" style="234" customWidth="1"/>
    <col min="8963" max="8968" width="12.1083333333333" style="234" customWidth="1"/>
    <col min="8969" max="9216" width="8.88333333333333" style="234"/>
    <col min="9217" max="9217" width="9" style="234" hidden="1" customWidth="1"/>
    <col min="9218" max="9218" width="32.3333333333333" style="234" customWidth="1"/>
    <col min="9219" max="9224" width="12.1083333333333" style="234" customWidth="1"/>
    <col min="9225" max="9472" width="8.88333333333333" style="234"/>
    <col min="9473" max="9473" width="9" style="234" hidden="1" customWidth="1"/>
    <col min="9474" max="9474" width="32.3333333333333" style="234" customWidth="1"/>
    <col min="9475" max="9480" width="12.1083333333333" style="234" customWidth="1"/>
    <col min="9481" max="9728" width="8.88333333333333" style="234"/>
    <col min="9729" max="9729" width="9" style="234" hidden="1" customWidth="1"/>
    <col min="9730" max="9730" width="32.3333333333333" style="234" customWidth="1"/>
    <col min="9731" max="9736" width="12.1083333333333" style="234" customWidth="1"/>
    <col min="9737" max="9984" width="8.88333333333333" style="234"/>
    <col min="9985" max="9985" width="9" style="234" hidden="1" customWidth="1"/>
    <col min="9986" max="9986" width="32.3333333333333" style="234" customWidth="1"/>
    <col min="9987" max="9992" width="12.1083333333333" style="234" customWidth="1"/>
    <col min="9993" max="10240" width="8.88333333333333" style="234"/>
    <col min="10241" max="10241" width="9" style="234" hidden="1" customWidth="1"/>
    <col min="10242" max="10242" width="32.3333333333333" style="234" customWidth="1"/>
    <col min="10243" max="10248" width="12.1083333333333" style="234" customWidth="1"/>
    <col min="10249" max="10496" width="8.88333333333333" style="234"/>
    <col min="10497" max="10497" width="9" style="234" hidden="1" customWidth="1"/>
    <col min="10498" max="10498" width="32.3333333333333" style="234" customWidth="1"/>
    <col min="10499" max="10504" width="12.1083333333333" style="234" customWidth="1"/>
    <col min="10505" max="10752" width="8.88333333333333" style="234"/>
    <col min="10753" max="10753" width="9" style="234" hidden="1" customWidth="1"/>
    <col min="10754" max="10754" width="32.3333333333333" style="234" customWidth="1"/>
    <col min="10755" max="10760" width="12.1083333333333" style="234" customWidth="1"/>
    <col min="10761" max="11008" width="8.88333333333333" style="234"/>
    <col min="11009" max="11009" width="9" style="234" hidden="1" customWidth="1"/>
    <col min="11010" max="11010" width="32.3333333333333" style="234" customWidth="1"/>
    <col min="11011" max="11016" width="12.1083333333333" style="234" customWidth="1"/>
    <col min="11017" max="11264" width="8.88333333333333" style="234"/>
    <col min="11265" max="11265" width="9" style="234" hidden="1" customWidth="1"/>
    <col min="11266" max="11266" width="32.3333333333333" style="234" customWidth="1"/>
    <col min="11267" max="11272" width="12.1083333333333" style="234" customWidth="1"/>
    <col min="11273" max="11520" width="8.88333333333333" style="234"/>
    <col min="11521" max="11521" width="9" style="234" hidden="1" customWidth="1"/>
    <col min="11522" max="11522" width="32.3333333333333" style="234" customWidth="1"/>
    <col min="11523" max="11528" width="12.1083333333333" style="234" customWidth="1"/>
    <col min="11529" max="11776" width="8.88333333333333" style="234"/>
    <col min="11777" max="11777" width="9" style="234" hidden="1" customWidth="1"/>
    <col min="11778" max="11778" width="32.3333333333333" style="234" customWidth="1"/>
    <col min="11779" max="11784" width="12.1083333333333" style="234" customWidth="1"/>
    <col min="11785" max="12032" width="8.88333333333333" style="234"/>
    <col min="12033" max="12033" width="9" style="234" hidden="1" customWidth="1"/>
    <col min="12034" max="12034" width="32.3333333333333" style="234" customWidth="1"/>
    <col min="12035" max="12040" width="12.1083333333333" style="234" customWidth="1"/>
    <col min="12041" max="12288" width="8.88333333333333" style="234"/>
    <col min="12289" max="12289" width="9" style="234" hidden="1" customWidth="1"/>
    <col min="12290" max="12290" width="32.3333333333333" style="234" customWidth="1"/>
    <col min="12291" max="12296" width="12.1083333333333" style="234" customWidth="1"/>
    <col min="12297" max="12544" width="8.88333333333333" style="234"/>
    <col min="12545" max="12545" width="9" style="234" hidden="1" customWidth="1"/>
    <col min="12546" max="12546" width="32.3333333333333" style="234" customWidth="1"/>
    <col min="12547" max="12552" width="12.1083333333333" style="234" customWidth="1"/>
    <col min="12553" max="12800" width="8.88333333333333" style="234"/>
    <col min="12801" max="12801" width="9" style="234" hidden="1" customWidth="1"/>
    <col min="12802" max="12802" width="32.3333333333333" style="234" customWidth="1"/>
    <col min="12803" max="12808" width="12.1083333333333" style="234" customWidth="1"/>
    <col min="12809" max="13056" width="8.88333333333333" style="234"/>
    <col min="13057" max="13057" width="9" style="234" hidden="1" customWidth="1"/>
    <col min="13058" max="13058" width="32.3333333333333" style="234" customWidth="1"/>
    <col min="13059" max="13064" width="12.1083333333333" style="234" customWidth="1"/>
    <col min="13065" max="13312" width="8.88333333333333" style="234"/>
    <col min="13313" max="13313" width="9" style="234" hidden="1" customWidth="1"/>
    <col min="13314" max="13314" width="32.3333333333333" style="234" customWidth="1"/>
    <col min="13315" max="13320" width="12.1083333333333" style="234" customWidth="1"/>
    <col min="13321" max="13568" width="8.88333333333333" style="234"/>
    <col min="13569" max="13569" width="9" style="234" hidden="1" customWidth="1"/>
    <col min="13570" max="13570" width="32.3333333333333" style="234" customWidth="1"/>
    <col min="13571" max="13576" width="12.1083333333333" style="234" customWidth="1"/>
    <col min="13577" max="13824" width="8.88333333333333" style="234"/>
    <col min="13825" max="13825" width="9" style="234" hidden="1" customWidth="1"/>
    <col min="13826" max="13826" width="32.3333333333333" style="234" customWidth="1"/>
    <col min="13827" max="13832" width="12.1083333333333" style="234" customWidth="1"/>
    <col min="13833" max="14080" width="8.88333333333333" style="234"/>
    <col min="14081" max="14081" width="9" style="234" hidden="1" customWidth="1"/>
    <col min="14082" max="14082" width="32.3333333333333" style="234" customWidth="1"/>
    <col min="14083" max="14088" width="12.1083333333333" style="234" customWidth="1"/>
    <col min="14089" max="14336" width="8.88333333333333" style="234"/>
    <col min="14337" max="14337" width="9" style="234" hidden="1" customWidth="1"/>
    <col min="14338" max="14338" width="32.3333333333333" style="234" customWidth="1"/>
    <col min="14339" max="14344" width="12.1083333333333" style="234" customWidth="1"/>
    <col min="14345" max="14592" width="8.88333333333333" style="234"/>
    <col min="14593" max="14593" width="9" style="234" hidden="1" customWidth="1"/>
    <col min="14594" max="14594" width="32.3333333333333" style="234" customWidth="1"/>
    <col min="14595" max="14600" width="12.1083333333333" style="234" customWidth="1"/>
    <col min="14601" max="14848" width="8.88333333333333" style="234"/>
    <col min="14849" max="14849" width="9" style="234" hidden="1" customWidth="1"/>
    <col min="14850" max="14850" width="32.3333333333333" style="234" customWidth="1"/>
    <col min="14851" max="14856" width="12.1083333333333" style="234" customWidth="1"/>
    <col min="14857" max="15104" width="8.88333333333333" style="234"/>
    <col min="15105" max="15105" width="9" style="234" hidden="1" customWidth="1"/>
    <col min="15106" max="15106" width="32.3333333333333" style="234" customWidth="1"/>
    <col min="15107" max="15112" width="12.1083333333333" style="234" customWidth="1"/>
    <col min="15113" max="15360" width="8.88333333333333" style="234"/>
    <col min="15361" max="15361" width="9" style="234" hidden="1" customWidth="1"/>
    <col min="15362" max="15362" width="32.3333333333333" style="234" customWidth="1"/>
    <col min="15363" max="15368" width="12.1083333333333" style="234" customWidth="1"/>
    <col min="15369" max="15616" width="8.88333333333333" style="234"/>
    <col min="15617" max="15617" width="9" style="234" hidden="1" customWidth="1"/>
    <col min="15618" max="15618" width="32.3333333333333" style="234" customWidth="1"/>
    <col min="15619" max="15624" width="12.1083333333333" style="234" customWidth="1"/>
    <col min="15625" max="15872" width="8.88333333333333" style="234"/>
    <col min="15873" max="15873" width="9" style="234" hidden="1" customWidth="1"/>
    <col min="15874" max="15874" width="32.3333333333333" style="234" customWidth="1"/>
    <col min="15875" max="15880" width="12.1083333333333" style="234" customWidth="1"/>
    <col min="15881" max="16128" width="8.88333333333333" style="234"/>
    <col min="16129" max="16129" width="9" style="234" hidden="1" customWidth="1"/>
    <col min="16130" max="16130" width="32.3333333333333" style="234" customWidth="1"/>
    <col min="16131" max="16136" width="12.1083333333333" style="234" customWidth="1"/>
    <col min="16137" max="16384" width="8.88333333333333" style="234"/>
  </cols>
  <sheetData>
    <row r="1" s="231" customFormat="1" ht="30" customHeight="1" spans="2:5">
      <c r="B1" s="232" t="s">
        <v>42</v>
      </c>
      <c r="C1" s="232"/>
      <c r="D1" s="237"/>
      <c r="E1" s="238"/>
    </row>
    <row r="2" ht="40.8" customHeight="1" spans="2:8">
      <c r="B2" s="239" t="s">
        <v>43</v>
      </c>
      <c r="C2" s="239"/>
      <c r="D2" s="239"/>
      <c r="E2" s="239"/>
      <c r="F2" s="239"/>
      <c r="G2" s="239"/>
      <c r="H2" s="239"/>
    </row>
    <row r="3" ht="21" customHeight="1" spans="2:8">
      <c r="B3" s="240"/>
      <c r="C3" s="240"/>
      <c r="F3" s="241" t="s">
        <v>2</v>
      </c>
      <c r="G3" s="241"/>
      <c r="H3" s="241"/>
    </row>
    <row r="4" s="231" customFormat="1" ht="31.2" customHeight="1" spans="2:8">
      <c r="B4" s="242" t="s">
        <v>44</v>
      </c>
      <c r="C4" s="158" t="s">
        <v>45</v>
      </c>
      <c r="D4" s="158" t="s">
        <v>46</v>
      </c>
      <c r="E4" s="158" t="s">
        <v>47</v>
      </c>
      <c r="F4" s="160" t="s">
        <v>7</v>
      </c>
      <c r="G4" s="160" t="s">
        <v>48</v>
      </c>
      <c r="H4" s="161" t="s">
        <v>12</v>
      </c>
    </row>
    <row r="5" s="231" customFormat="1" ht="21.9" customHeight="1" spans="1:9">
      <c r="A5" s="231">
        <v>201</v>
      </c>
      <c r="B5" s="243" t="s">
        <v>49</v>
      </c>
      <c r="C5" s="244"/>
      <c r="D5" s="245"/>
      <c r="E5" s="230">
        <v>5157</v>
      </c>
      <c r="F5" s="246"/>
      <c r="G5" s="246"/>
      <c r="H5" s="247"/>
      <c r="I5" s="255"/>
    </row>
    <row r="6" s="231" customFormat="1" ht="21.9" customHeight="1" spans="1:9">
      <c r="A6" s="231">
        <v>202</v>
      </c>
      <c r="B6" s="243" t="s">
        <v>50</v>
      </c>
      <c r="C6" s="244"/>
      <c r="D6" s="245"/>
      <c r="E6" s="230"/>
      <c r="F6" s="246"/>
      <c r="G6" s="246"/>
      <c r="H6" s="247"/>
      <c r="I6" s="255"/>
    </row>
    <row r="7" s="231" customFormat="1" ht="21.9" customHeight="1" spans="1:9">
      <c r="A7" s="231">
        <v>203</v>
      </c>
      <c r="B7" s="243" t="s">
        <v>51</v>
      </c>
      <c r="C7" s="244"/>
      <c r="D7" s="245"/>
      <c r="E7" s="230"/>
      <c r="F7" s="246"/>
      <c r="G7" s="246"/>
      <c r="H7" s="247"/>
      <c r="I7" s="255"/>
    </row>
    <row r="8" s="231" customFormat="1" ht="21.9" customHeight="1" spans="1:9">
      <c r="A8" s="231">
        <v>204</v>
      </c>
      <c r="B8" s="243" t="s">
        <v>52</v>
      </c>
      <c r="C8" s="244"/>
      <c r="D8" s="245"/>
      <c r="E8" s="230">
        <v>299</v>
      </c>
      <c r="F8" s="246"/>
      <c r="G8" s="246"/>
      <c r="H8" s="247"/>
      <c r="I8" s="255"/>
    </row>
    <row r="9" s="231" customFormat="1" ht="21.9" customHeight="1" spans="1:9">
      <c r="A9" s="231">
        <v>205</v>
      </c>
      <c r="B9" s="243" t="s">
        <v>53</v>
      </c>
      <c r="C9" s="244"/>
      <c r="D9" s="245"/>
      <c r="E9" s="230">
        <v>9869</v>
      </c>
      <c r="F9" s="246"/>
      <c r="G9" s="246"/>
      <c r="H9" s="247"/>
      <c r="I9" s="255"/>
    </row>
    <row r="10" s="231" customFormat="1" ht="21.9" customHeight="1" spans="1:9">
      <c r="A10" s="231">
        <v>206</v>
      </c>
      <c r="B10" s="243" t="s">
        <v>54</v>
      </c>
      <c r="C10" s="244"/>
      <c r="D10" s="245"/>
      <c r="E10" s="230">
        <v>141</v>
      </c>
      <c r="F10" s="246"/>
      <c r="G10" s="246"/>
      <c r="H10" s="247"/>
      <c r="I10" s="255"/>
    </row>
    <row r="11" s="231" customFormat="1" ht="21.9" customHeight="1" spans="1:9">
      <c r="A11" s="231">
        <v>207</v>
      </c>
      <c r="B11" s="243" t="s">
        <v>55</v>
      </c>
      <c r="C11" s="244"/>
      <c r="D11" s="245"/>
      <c r="E11" s="230">
        <v>79</v>
      </c>
      <c r="F11" s="246"/>
      <c r="G11" s="246"/>
      <c r="H11" s="247"/>
      <c r="I11" s="255"/>
    </row>
    <row r="12" s="231" customFormat="1" ht="21.9" customHeight="1" spans="1:9">
      <c r="A12" s="231">
        <v>208</v>
      </c>
      <c r="B12" s="243" t="s">
        <v>56</v>
      </c>
      <c r="C12" s="244"/>
      <c r="D12" s="245"/>
      <c r="E12" s="230">
        <v>1985</v>
      </c>
      <c r="F12" s="246"/>
      <c r="G12" s="246"/>
      <c r="H12" s="247"/>
      <c r="I12" s="255"/>
    </row>
    <row r="13" s="231" customFormat="1" ht="21.9" customHeight="1" spans="1:9">
      <c r="A13" s="231">
        <v>210</v>
      </c>
      <c r="B13" s="243" t="s">
        <v>57</v>
      </c>
      <c r="C13" s="244"/>
      <c r="D13" s="245"/>
      <c r="E13" s="230">
        <v>11795</v>
      </c>
      <c r="F13" s="246"/>
      <c r="G13" s="246"/>
      <c r="H13" s="247"/>
      <c r="I13" s="255"/>
    </row>
    <row r="14" s="231" customFormat="1" ht="21.9" customHeight="1" spans="1:9">
      <c r="A14" s="231">
        <v>211</v>
      </c>
      <c r="B14" s="243" t="s">
        <v>58</v>
      </c>
      <c r="C14" s="244"/>
      <c r="D14" s="245"/>
      <c r="E14" s="230">
        <v>23614</v>
      </c>
      <c r="F14" s="246"/>
      <c r="G14" s="246"/>
      <c r="H14" s="247"/>
      <c r="I14" s="255"/>
    </row>
    <row r="15" s="231" customFormat="1" ht="21.9" customHeight="1" spans="1:9">
      <c r="A15" s="231">
        <v>212</v>
      </c>
      <c r="B15" s="243" t="s">
        <v>59</v>
      </c>
      <c r="C15" s="244"/>
      <c r="D15" s="245"/>
      <c r="E15" s="230">
        <v>3150</v>
      </c>
      <c r="F15" s="246"/>
      <c r="G15" s="246"/>
      <c r="H15" s="247"/>
      <c r="I15" s="255"/>
    </row>
    <row r="16" s="231" customFormat="1" ht="21.9" customHeight="1" spans="1:9">
      <c r="A16" s="231">
        <v>213</v>
      </c>
      <c r="B16" s="243" t="s">
        <v>60</v>
      </c>
      <c r="C16" s="244"/>
      <c r="D16" s="245"/>
      <c r="E16" s="230">
        <v>2301</v>
      </c>
      <c r="F16" s="246"/>
      <c r="G16" s="246"/>
      <c r="H16" s="247"/>
      <c r="I16" s="255"/>
    </row>
    <row r="17" s="231" customFormat="1" ht="21.9" customHeight="1" spans="1:9">
      <c r="A17" s="231">
        <v>214</v>
      </c>
      <c r="B17" s="243" t="s">
        <v>61</v>
      </c>
      <c r="C17" s="244"/>
      <c r="D17" s="245"/>
      <c r="E17" s="230"/>
      <c r="F17" s="246"/>
      <c r="G17" s="246"/>
      <c r="H17" s="247"/>
      <c r="I17" s="255"/>
    </row>
    <row r="18" s="231" customFormat="1" ht="21.9" customHeight="1" spans="1:9">
      <c r="A18" s="231">
        <v>215</v>
      </c>
      <c r="B18" s="248" t="s">
        <v>62</v>
      </c>
      <c r="C18" s="244"/>
      <c r="D18" s="245"/>
      <c r="E18" s="230">
        <v>1521</v>
      </c>
      <c r="F18" s="246"/>
      <c r="G18" s="246"/>
      <c r="H18" s="247"/>
      <c r="I18" s="255"/>
    </row>
    <row r="19" s="231" customFormat="1" ht="21.9" customHeight="1" spans="1:9">
      <c r="A19" s="231">
        <v>216</v>
      </c>
      <c r="B19" s="248" t="s">
        <v>63</v>
      </c>
      <c r="C19" s="244"/>
      <c r="D19" s="245"/>
      <c r="E19" s="230">
        <v>995</v>
      </c>
      <c r="F19" s="246"/>
      <c r="G19" s="246"/>
      <c r="H19" s="247"/>
      <c r="I19" s="255"/>
    </row>
    <row r="20" s="231" customFormat="1" ht="21.9" customHeight="1" spans="1:9">
      <c r="A20" s="231">
        <v>217</v>
      </c>
      <c r="B20" s="248" t="s">
        <v>64</v>
      </c>
      <c r="C20" s="244"/>
      <c r="D20" s="245"/>
      <c r="E20" s="230">
        <v>63</v>
      </c>
      <c r="F20" s="246"/>
      <c r="G20" s="246"/>
      <c r="H20" s="247"/>
      <c r="I20" s="255"/>
    </row>
    <row r="21" s="231" customFormat="1" ht="21.9" customHeight="1" spans="1:9">
      <c r="A21" s="231">
        <v>219</v>
      </c>
      <c r="B21" s="248" t="s">
        <v>65</v>
      </c>
      <c r="C21" s="244"/>
      <c r="D21" s="245"/>
      <c r="E21" s="230"/>
      <c r="F21" s="246"/>
      <c r="G21" s="246"/>
      <c r="H21" s="247"/>
      <c r="I21" s="255"/>
    </row>
    <row r="22" s="231" customFormat="1" ht="21.9" customHeight="1" spans="1:9">
      <c r="A22" s="231">
        <v>220</v>
      </c>
      <c r="B22" s="248" t="s">
        <v>66</v>
      </c>
      <c r="C22" s="244"/>
      <c r="D22" s="245"/>
      <c r="E22" s="230">
        <v>2</v>
      </c>
      <c r="F22" s="246"/>
      <c r="G22" s="246"/>
      <c r="H22" s="247"/>
      <c r="I22" s="255"/>
    </row>
    <row r="23" s="231" customFormat="1" ht="21.9" customHeight="1" spans="1:9">
      <c r="A23" s="231">
        <v>221</v>
      </c>
      <c r="B23" s="248" t="s">
        <v>67</v>
      </c>
      <c r="C23" s="244"/>
      <c r="D23" s="245"/>
      <c r="E23" s="230">
        <v>802</v>
      </c>
      <c r="F23" s="246"/>
      <c r="G23" s="246"/>
      <c r="H23" s="247"/>
      <c r="I23" s="255"/>
    </row>
    <row r="24" s="231" customFormat="1" ht="21.9" customHeight="1" spans="1:9">
      <c r="A24" s="231">
        <v>222</v>
      </c>
      <c r="B24" s="248" t="s">
        <v>68</v>
      </c>
      <c r="C24" s="244"/>
      <c r="D24" s="245"/>
      <c r="E24" s="230">
        <v>1073</v>
      </c>
      <c r="F24" s="246"/>
      <c r="G24" s="246"/>
      <c r="H24" s="247"/>
      <c r="I24" s="255"/>
    </row>
    <row r="25" s="231" customFormat="1" ht="21.9" customHeight="1" spans="2:9">
      <c r="B25" s="248" t="s">
        <v>69</v>
      </c>
      <c r="C25" s="244"/>
      <c r="D25" s="245"/>
      <c r="E25" s="230">
        <v>462</v>
      </c>
      <c r="F25" s="246"/>
      <c r="G25" s="246"/>
      <c r="H25" s="247"/>
      <c r="I25" s="255"/>
    </row>
    <row r="26" s="231" customFormat="1" ht="21.9" customHeight="1" spans="1:9">
      <c r="A26" s="231">
        <v>229</v>
      </c>
      <c r="B26" s="244" t="s">
        <v>70</v>
      </c>
      <c r="C26" s="244"/>
      <c r="D26" s="245"/>
      <c r="E26" s="230">
        <v>78</v>
      </c>
      <c r="F26" s="246"/>
      <c r="G26" s="246"/>
      <c r="H26" s="247"/>
      <c r="I26" s="255"/>
    </row>
    <row r="27" s="231" customFormat="1" ht="21.9" customHeight="1" spans="1:9">
      <c r="A27" s="231">
        <v>232</v>
      </c>
      <c r="B27" s="244" t="s">
        <v>71</v>
      </c>
      <c r="C27" s="244"/>
      <c r="D27" s="245"/>
      <c r="E27" s="230">
        <v>3867</v>
      </c>
      <c r="F27" s="246"/>
      <c r="G27" s="246"/>
      <c r="H27" s="247"/>
      <c r="I27" s="255"/>
    </row>
    <row r="28" s="231" customFormat="1" ht="21.9" customHeight="1" spans="1:9">
      <c r="A28" s="231">
        <v>233</v>
      </c>
      <c r="B28" s="244" t="s">
        <v>72</v>
      </c>
      <c r="C28" s="244"/>
      <c r="D28" s="245"/>
      <c r="E28" s="230">
        <v>26</v>
      </c>
      <c r="F28" s="246"/>
      <c r="G28" s="246"/>
      <c r="H28" s="247"/>
      <c r="I28" s="255"/>
    </row>
    <row r="29" s="231" customFormat="1" ht="21.9" customHeight="1" spans="1:9">
      <c r="A29" s="249"/>
      <c r="B29" s="244"/>
      <c r="C29" s="244"/>
      <c r="D29" s="245"/>
      <c r="E29" s="230"/>
      <c r="F29" s="246"/>
      <c r="G29" s="246"/>
      <c r="H29" s="247"/>
      <c r="I29" s="255"/>
    </row>
    <row r="30" s="232" customFormat="1" ht="21.9" customHeight="1" spans="2:9">
      <c r="B30" s="161" t="s">
        <v>73</v>
      </c>
      <c r="C30" s="250">
        <f>SUM(C5:C28)</f>
        <v>0</v>
      </c>
      <c r="D30" s="250">
        <f>SUM(D5:D28)</f>
        <v>0</v>
      </c>
      <c r="E30" s="226">
        <f>SUM(E5:E28)</f>
        <v>67279</v>
      </c>
      <c r="F30" s="251">
        <f>IF(D30&lt;&gt;0,ROUND(E30/D30*100,1),0)</f>
        <v>0</v>
      </c>
      <c r="G30" s="251">
        <f>SUM(G5:G28)</f>
        <v>0</v>
      </c>
      <c r="H30" s="247">
        <f>IF(G30&lt;&gt;0,ROUND(E30/G30*100,1),0)</f>
        <v>0</v>
      </c>
      <c r="I30" s="255"/>
    </row>
    <row r="31" s="233" customFormat="1" spans="2:8">
      <c r="B31" s="252"/>
      <c r="C31" s="252"/>
      <c r="D31" s="252"/>
      <c r="E31" s="253"/>
      <c r="F31" s="252"/>
      <c r="G31" s="252"/>
      <c r="H31" s="252"/>
    </row>
    <row r="32" spans="4:4">
      <c r="D32" s="234"/>
    </row>
    <row r="34" spans="4:4">
      <c r="D34" s="254"/>
    </row>
    <row r="35" spans="4:4">
      <c r="D35" s="254"/>
    </row>
  </sheetData>
  <mergeCells count="3">
    <mergeCell ref="B2:H2"/>
    <mergeCell ref="F3:H3"/>
    <mergeCell ref="B31:H31"/>
  </mergeCells>
  <pageMargins left="0.7" right="0.7" top="0.75" bottom="0.75" header="0.3" footer="0.3"/>
  <pageSetup paperSize="9" orientation="portrait" horizontalDpi="2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workbookViewId="0">
      <selection activeCell="A1" sqref="A1"/>
    </sheetView>
  </sheetViews>
  <sheetFormatPr defaultColWidth="9" defaultRowHeight="14.25" outlineLevelCol="6"/>
  <cols>
    <col min="1" max="1" width="45.6666666666667" style="113" customWidth="1"/>
    <col min="2" max="5" width="12.5583333333333" style="113" customWidth="1"/>
    <col min="6" max="6" width="12.5583333333333" style="113" hidden="1" customWidth="1"/>
    <col min="7" max="7" width="12.5583333333333" style="113" customWidth="1"/>
    <col min="8" max="8" width="9" style="113" customWidth="1"/>
    <col min="9" max="16384" width="9" style="113"/>
  </cols>
  <sheetData>
    <row r="1" ht="30" customHeight="1" spans="1:1">
      <c r="A1" s="111" t="s">
        <v>387</v>
      </c>
    </row>
    <row r="2" s="111" customFormat="1" ht="34.2" customHeight="1" spans="1:7">
      <c r="A2" s="114" t="s">
        <v>388</v>
      </c>
      <c r="B2" s="114"/>
      <c r="C2" s="114"/>
      <c r="D2" s="114"/>
      <c r="E2" s="114"/>
      <c r="F2" s="114"/>
      <c r="G2" s="114"/>
    </row>
    <row r="3" ht="25.8" customHeight="1" spans="7:7">
      <c r="G3" s="115" t="s">
        <v>2</v>
      </c>
    </row>
    <row r="4" s="112" customFormat="1" ht="28.5" spans="1:7">
      <c r="A4" s="116" t="s">
        <v>3</v>
      </c>
      <c r="B4" s="117" t="s">
        <v>4</v>
      </c>
      <c r="C4" s="117" t="s">
        <v>389</v>
      </c>
      <c r="D4" s="117" t="s">
        <v>6</v>
      </c>
      <c r="E4" s="117" t="s">
        <v>7</v>
      </c>
      <c r="F4" s="117" t="s">
        <v>8</v>
      </c>
      <c r="G4" s="117" t="s">
        <v>390</v>
      </c>
    </row>
    <row r="5" s="111" customFormat="1" ht="19.5" customHeight="1" spans="1:7">
      <c r="A5" s="118" t="s">
        <v>391</v>
      </c>
      <c r="B5" s="118">
        <f>SUM(B6:B36)</f>
        <v>0</v>
      </c>
      <c r="C5" s="118">
        <f>SUM(C6:C36)</f>
        <v>0</v>
      </c>
      <c r="D5" s="118">
        <f>SUM(D6:D36)</f>
        <v>0</v>
      </c>
      <c r="E5" s="118">
        <f t="shared" ref="E5:E53" si="0">IF(C5&lt;&gt;0,ROUND(D5/C5*100,2),0)</f>
        <v>0</v>
      </c>
      <c r="F5" s="118">
        <f>SUM(F6:F36)</f>
        <v>0</v>
      </c>
      <c r="G5" s="118">
        <f t="shared" ref="G5:G53" si="1">ROUND(IF(F5&lt;&gt;0,(D5-F5)/F5*100,0),2)</f>
        <v>0</v>
      </c>
    </row>
    <row r="6" ht="19.5" customHeight="1" spans="1:7">
      <c r="A6" s="119" t="s">
        <v>392</v>
      </c>
      <c r="B6" s="119"/>
      <c r="C6" s="119"/>
      <c r="D6" s="119"/>
      <c r="E6" s="119">
        <f t="shared" si="0"/>
        <v>0</v>
      </c>
      <c r="F6" s="119"/>
      <c r="G6" s="119">
        <f t="shared" si="1"/>
        <v>0</v>
      </c>
    </row>
    <row r="7" ht="19.5" customHeight="1" spans="1:7">
      <c r="A7" s="119" t="s">
        <v>393</v>
      </c>
      <c r="B7" s="119"/>
      <c r="C7" s="119"/>
      <c r="D7" s="119"/>
      <c r="E7" s="119">
        <f t="shared" si="0"/>
        <v>0</v>
      </c>
      <c r="F7" s="119"/>
      <c r="G7" s="119">
        <f t="shared" si="1"/>
        <v>0</v>
      </c>
    </row>
    <row r="8" ht="19.5" customHeight="1" spans="1:7">
      <c r="A8" s="119" t="s">
        <v>394</v>
      </c>
      <c r="B8" s="119"/>
      <c r="C8" s="119"/>
      <c r="D8" s="119"/>
      <c r="E8" s="119">
        <f t="shared" si="0"/>
        <v>0</v>
      </c>
      <c r="F8" s="119"/>
      <c r="G8" s="119">
        <f t="shared" si="1"/>
        <v>0</v>
      </c>
    </row>
    <row r="9" ht="19.5" customHeight="1" spans="1:7">
      <c r="A9" s="119" t="s">
        <v>395</v>
      </c>
      <c r="B9" s="119"/>
      <c r="C9" s="119"/>
      <c r="D9" s="119"/>
      <c r="E9" s="119">
        <f t="shared" si="0"/>
        <v>0</v>
      </c>
      <c r="F9" s="119"/>
      <c r="G9" s="119">
        <f t="shared" si="1"/>
        <v>0</v>
      </c>
    </row>
    <row r="10" ht="19.5" customHeight="1" spans="1:7">
      <c r="A10" s="119" t="s">
        <v>396</v>
      </c>
      <c r="B10" s="119"/>
      <c r="C10" s="119"/>
      <c r="D10" s="119"/>
      <c r="E10" s="119">
        <f t="shared" si="0"/>
        <v>0</v>
      </c>
      <c r="F10" s="119"/>
      <c r="G10" s="119">
        <f t="shared" si="1"/>
        <v>0</v>
      </c>
    </row>
    <row r="11" ht="19.5" customHeight="1" spans="1:7">
      <c r="A11" s="119" t="s">
        <v>397</v>
      </c>
      <c r="B11" s="119"/>
      <c r="C11" s="119"/>
      <c r="D11" s="119"/>
      <c r="E11" s="119">
        <f t="shared" si="0"/>
        <v>0</v>
      </c>
      <c r="F11" s="119"/>
      <c r="G11" s="119">
        <f t="shared" si="1"/>
        <v>0</v>
      </c>
    </row>
    <row r="12" ht="19.5" customHeight="1" spans="1:7">
      <c r="A12" s="119" t="s">
        <v>398</v>
      </c>
      <c r="B12" s="119"/>
      <c r="C12" s="119"/>
      <c r="D12" s="119"/>
      <c r="E12" s="119">
        <f t="shared" si="0"/>
        <v>0</v>
      </c>
      <c r="F12" s="119"/>
      <c r="G12" s="119">
        <f t="shared" si="1"/>
        <v>0</v>
      </c>
    </row>
    <row r="13" ht="19.5" customHeight="1" spans="1:7">
      <c r="A13" s="119" t="s">
        <v>399</v>
      </c>
      <c r="B13" s="119"/>
      <c r="C13" s="119"/>
      <c r="D13" s="119"/>
      <c r="E13" s="119">
        <f t="shared" si="0"/>
        <v>0</v>
      </c>
      <c r="F13" s="119"/>
      <c r="G13" s="119">
        <f t="shared" si="1"/>
        <v>0</v>
      </c>
    </row>
    <row r="14" ht="19.5" customHeight="1" spans="1:7">
      <c r="A14" s="119" t="s">
        <v>400</v>
      </c>
      <c r="B14" s="119"/>
      <c r="C14" s="119"/>
      <c r="D14" s="119"/>
      <c r="E14" s="119">
        <f t="shared" si="0"/>
        <v>0</v>
      </c>
      <c r="F14" s="119"/>
      <c r="G14" s="119">
        <f t="shared" si="1"/>
        <v>0</v>
      </c>
    </row>
    <row r="15" ht="19.5" customHeight="1" spans="1:7">
      <c r="A15" s="119" t="s">
        <v>401</v>
      </c>
      <c r="B15" s="119"/>
      <c r="C15" s="119"/>
      <c r="D15" s="119"/>
      <c r="E15" s="119">
        <f t="shared" si="0"/>
        <v>0</v>
      </c>
      <c r="F15" s="119"/>
      <c r="G15" s="119">
        <f t="shared" si="1"/>
        <v>0</v>
      </c>
    </row>
    <row r="16" ht="19.5" customHeight="1" spans="1:7">
      <c r="A16" s="119" t="s">
        <v>402</v>
      </c>
      <c r="B16" s="119"/>
      <c r="C16" s="119"/>
      <c r="D16" s="119"/>
      <c r="E16" s="119">
        <f t="shared" si="0"/>
        <v>0</v>
      </c>
      <c r="F16" s="119"/>
      <c r="G16" s="119">
        <f t="shared" si="1"/>
        <v>0</v>
      </c>
    </row>
    <row r="17" ht="19.5" customHeight="1" spans="1:7">
      <c r="A17" s="119" t="s">
        <v>403</v>
      </c>
      <c r="B17" s="119"/>
      <c r="C17" s="119"/>
      <c r="D17" s="119"/>
      <c r="E17" s="119">
        <f t="shared" si="0"/>
        <v>0</v>
      </c>
      <c r="F17" s="119"/>
      <c r="G17" s="119">
        <f t="shared" si="1"/>
        <v>0</v>
      </c>
    </row>
    <row r="18" ht="19.5" customHeight="1" spans="1:7">
      <c r="A18" s="119" t="s">
        <v>404</v>
      </c>
      <c r="B18" s="119"/>
      <c r="C18" s="119"/>
      <c r="D18" s="119"/>
      <c r="E18" s="119">
        <f t="shared" si="0"/>
        <v>0</v>
      </c>
      <c r="F18" s="119"/>
      <c r="G18" s="119">
        <f t="shared" si="1"/>
        <v>0</v>
      </c>
    </row>
    <row r="19" ht="19.5" customHeight="1" spans="1:7">
      <c r="A19" s="119" t="s">
        <v>405</v>
      </c>
      <c r="B19" s="119"/>
      <c r="C19" s="119"/>
      <c r="D19" s="119"/>
      <c r="E19" s="119">
        <f t="shared" si="0"/>
        <v>0</v>
      </c>
      <c r="F19" s="119"/>
      <c r="G19" s="119">
        <f t="shared" si="1"/>
        <v>0</v>
      </c>
    </row>
    <row r="20" ht="19.5" customHeight="1" spans="1:7">
      <c r="A20" s="119" t="s">
        <v>406</v>
      </c>
      <c r="B20" s="119"/>
      <c r="C20" s="119"/>
      <c r="D20" s="119"/>
      <c r="E20" s="119">
        <f t="shared" si="0"/>
        <v>0</v>
      </c>
      <c r="F20" s="119"/>
      <c r="G20" s="119">
        <f t="shared" si="1"/>
        <v>0</v>
      </c>
    </row>
    <row r="21" ht="19.5" customHeight="1" spans="1:7">
      <c r="A21" s="119" t="s">
        <v>407</v>
      </c>
      <c r="B21" s="119"/>
      <c r="C21" s="119"/>
      <c r="D21" s="119"/>
      <c r="E21" s="119">
        <f t="shared" si="0"/>
        <v>0</v>
      </c>
      <c r="F21" s="119"/>
      <c r="G21" s="119">
        <f t="shared" si="1"/>
        <v>0</v>
      </c>
    </row>
    <row r="22" ht="19.5" customHeight="1" spans="1:7">
      <c r="A22" s="119" t="s">
        <v>408</v>
      </c>
      <c r="B22" s="119"/>
      <c r="C22" s="119"/>
      <c r="D22" s="119"/>
      <c r="E22" s="119">
        <f t="shared" si="0"/>
        <v>0</v>
      </c>
      <c r="F22" s="119"/>
      <c r="G22" s="119">
        <f t="shared" si="1"/>
        <v>0</v>
      </c>
    </row>
    <row r="23" ht="19.5" customHeight="1" spans="1:7">
      <c r="A23" s="119" t="s">
        <v>409</v>
      </c>
      <c r="B23" s="119"/>
      <c r="C23" s="119"/>
      <c r="D23" s="119"/>
      <c r="E23" s="119">
        <f t="shared" si="0"/>
        <v>0</v>
      </c>
      <c r="F23" s="119"/>
      <c r="G23" s="119">
        <f t="shared" si="1"/>
        <v>0</v>
      </c>
    </row>
    <row r="24" ht="19.5" customHeight="1" spans="1:7">
      <c r="A24" s="119" t="s">
        <v>410</v>
      </c>
      <c r="B24" s="119"/>
      <c r="C24" s="119"/>
      <c r="D24" s="119"/>
      <c r="E24" s="119">
        <f t="shared" si="0"/>
        <v>0</v>
      </c>
      <c r="F24" s="119"/>
      <c r="G24" s="119">
        <f t="shared" si="1"/>
        <v>0</v>
      </c>
    </row>
    <row r="25" ht="19.5" customHeight="1" spans="1:7">
      <c r="A25" s="119" t="s">
        <v>411</v>
      </c>
      <c r="B25" s="119"/>
      <c r="C25" s="119"/>
      <c r="D25" s="119"/>
      <c r="E25" s="119">
        <f t="shared" si="0"/>
        <v>0</v>
      </c>
      <c r="F25" s="119"/>
      <c r="G25" s="119">
        <f t="shared" si="1"/>
        <v>0</v>
      </c>
    </row>
    <row r="26" ht="19.5" customHeight="1" spans="1:7">
      <c r="A26" s="119" t="s">
        <v>412</v>
      </c>
      <c r="B26" s="119"/>
      <c r="C26" s="119"/>
      <c r="D26" s="119"/>
      <c r="E26" s="119">
        <f t="shared" si="0"/>
        <v>0</v>
      </c>
      <c r="F26" s="119"/>
      <c r="G26" s="119">
        <f t="shared" si="1"/>
        <v>0</v>
      </c>
    </row>
    <row r="27" ht="19.5" customHeight="1" spans="1:7">
      <c r="A27" s="119" t="s">
        <v>413</v>
      </c>
      <c r="B27" s="119"/>
      <c r="C27" s="119"/>
      <c r="D27" s="119"/>
      <c r="E27" s="119">
        <f t="shared" si="0"/>
        <v>0</v>
      </c>
      <c r="F27" s="119"/>
      <c r="G27" s="119">
        <f t="shared" si="1"/>
        <v>0</v>
      </c>
    </row>
    <row r="28" ht="19.5" customHeight="1" spans="1:7">
      <c r="A28" s="119" t="s">
        <v>414</v>
      </c>
      <c r="B28" s="119"/>
      <c r="C28" s="119"/>
      <c r="D28" s="119"/>
      <c r="E28" s="119">
        <f t="shared" si="0"/>
        <v>0</v>
      </c>
      <c r="F28" s="119"/>
      <c r="G28" s="119">
        <f t="shared" si="1"/>
        <v>0</v>
      </c>
    </row>
    <row r="29" ht="19.5" customHeight="1" spans="1:7">
      <c r="A29" s="119" t="s">
        <v>415</v>
      </c>
      <c r="B29" s="119"/>
      <c r="C29" s="119"/>
      <c r="D29" s="119"/>
      <c r="E29" s="119">
        <f t="shared" si="0"/>
        <v>0</v>
      </c>
      <c r="F29" s="119"/>
      <c r="G29" s="119">
        <f t="shared" si="1"/>
        <v>0</v>
      </c>
    </row>
    <row r="30" ht="19.5" customHeight="1" spans="1:7">
      <c r="A30" s="119" t="s">
        <v>416</v>
      </c>
      <c r="B30" s="119"/>
      <c r="C30" s="119"/>
      <c r="D30" s="119"/>
      <c r="E30" s="119">
        <f t="shared" si="0"/>
        <v>0</v>
      </c>
      <c r="F30" s="119"/>
      <c r="G30" s="119">
        <f t="shared" si="1"/>
        <v>0</v>
      </c>
    </row>
    <row r="31" ht="19.5" customHeight="1" spans="1:7">
      <c r="A31" s="119" t="s">
        <v>417</v>
      </c>
      <c r="B31" s="119"/>
      <c r="C31" s="119"/>
      <c r="D31" s="119"/>
      <c r="E31" s="119">
        <f t="shared" si="0"/>
        <v>0</v>
      </c>
      <c r="F31" s="119"/>
      <c r="G31" s="119">
        <f t="shared" si="1"/>
        <v>0</v>
      </c>
    </row>
    <row r="32" ht="19.5" customHeight="1" spans="1:7">
      <c r="A32" s="119" t="s">
        <v>418</v>
      </c>
      <c r="B32" s="119"/>
      <c r="C32" s="119"/>
      <c r="D32" s="119"/>
      <c r="E32" s="119">
        <f t="shared" si="0"/>
        <v>0</v>
      </c>
      <c r="F32" s="119"/>
      <c r="G32" s="119">
        <f t="shared" si="1"/>
        <v>0</v>
      </c>
    </row>
    <row r="33" ht="19.5" customHeight="1" spans="1:7">
      <c r="A33" s="119" t="s">
        <v>419</v>
      </c>
      <c r="B33" s="119"/>
      <c r="C33" s="119"/>
      <c r="D33" s="119"/>
      <c r="E33" s="119">
        <f t="shared" si="0"/>
        <v>0</v>
      </c>
      <c r="F33" s="119"/>
      <c r="G33" s="119">
        <f t="shared" si="1"/>
        <v>0</v>
      </c>
    </row>
    <row r="34" ht="19.5" customHeight="1" spans="1:7">
      <c r="A34" s="119" t="s">
        <v>420</v>
      </c>
      <c r="B34" s="119"/>
      <c r="C34" s="119"/>
      <c r="D34" s="119"/>
      <c r="E34" s="119">
        <f t="shared" si="0"/>
        <v>0</v>
      </c>
      <c r="F34" s="119"/>
      <c r="G34" s="119">
        <f t="shared" si="1"/>
        <v>0</v>
      </c>
    </row>
    <row r="35" ht="19.5" customHeight="1" spans="1:7">
      <c r="A35" s="119" t="s">
        <v>421</v>
      </c>
      <c r="B35" s="119"/>
      <c r="C35" s="119"/>
      <c r="D35" s="119"/>
      <c r="E35" s="119">
        <f t="shared" si="0"/>
        <v>0</v>
      </c>
      <c r="F35" s="119"/>
      <c r="G35" s="119">
        <f t="shared" si="1"/>
        <v>0</v>
      </c>
    </row>
    <row r="36" ht="19.5" customHeight="1" spans="1:7">
      <c r="A36" s="119" t="s">
        <v>422</v>
      </c>
      <c r="B36" s="119"/>
      <c r="C36" s="119"/>
      <c r="D36" s="119"/>
      <c r="E36" s="119">
        <f t="shared" si="0"/>
        <v>0</v>
      </c>
      <c r="F36" s="119"/>
      <c r="G36" s="119">
        <f t="shared" si="1"/>
        <v>0</v>
      </c>
    </row>
    <row r="37" s="111" customFormat="1" ht="19.5" customHeight="1" spans="1:7">
      <c r="A37" s="118" t="s">
        <v>423</v>
      </c>
      <c r="B37" s="118">
        <f>SUM(B38:B41)</f>
        <v>0</v>
      </c>
      <c r="C37" s="118">
        <f>SUM(C38:C41)</f>
        <v>0</v>
      </c>
      <c r="D37" s="118">
        <f>SUM(D38:D41)</f>
        <v>0</v>
      </c>
      <c r="E37" s="118">
        <f t="shared" si="0"/>
        <v>0</v>
      </c>
      <c r="F37" s="118">
        <f>SUM(F38:F41)</f>
        <v>0</v>
      </c>
      <c r="G37" s="118">
        <f t="shared" si="1"/>
        <v>0</v>
      </c>
    </row>
    <row r="38" ht="19.5" customHeight="1" spans="1:7">
      <c r="A38" s="119" t="s">
        <v>424</v>
      </c>
      <c r="B38" s="119"/>
      <c r="C38" s="119"/>
      <c r="D38" s="119"/>
      <c r="E38" s="119">
        <f t="shared" si="0"/>
        <v>0</v>
      </c>
      <c r="F38" s="119"/>
      <c r="G38" s="119">
        <f t="shared" si="1"/>
        <v>0</v>
      </c>
    </row>
    <row r="39" ht="19.5" customHeight="1" spans="1:7">
      <c r="A39" s="119" t="s">
        <v>425</v>
      </c>
      <c r="B39" s="119"/>
      <c r="C39" s="119"/>
      <c r="D39" s="119"/>
      <c r="E39" s="119">
        <f t="shared" si="0"/>
        <v>0</v>
      </c>
      <c r="F39" s="119"/>
      <c r="G39" s="119">
        <f t="shared" si="1"/>
        <v>0</v>
      </c>
    </row>
    <row r="40" ht="19.5" customHeight="1" spans="1:7">
      <c r="A40" s="119" t="s">
        <v>426</v>
      </c>
      <c r="B40" s="119"/>
      <c r="C40" s="119"/>
      <c r="D40" s="119"/>
      <c r="E40" s="119">
        <f t="shared" si="0"/>
        <v>0</v>
      </c>
      <c r="F40" s="119"/>
      <c r="G40" s="119">
        <f t="shared" si="1"/>
        <v>0</v>
      </c>
    </row>
    <row r="41" ht="19.5" customHeight="1" spans="1:7">
      <c r="A41" s="119" t="s">
        <v>427</v>
      </c>
      <c r="B41" s="119"/>
      <c r="C41" s="119"/>
      <c r="D41" s="119"/>
      <c r="E41" s="119">
        <f t="shared" si="0"/>
        <v>0</v>
      </c>
      <c r="F41" s="119"/>
      <c r="G41" s="119">
        <f t="shared" si="1"/>
        <v>0</v>
      </c>
    </row>
    <row r="42" s="111" customFormat="1" ht="19.5" customHeight="1" spans="1:7">
      <c r="A42" s="118" t="s">
        <v>428</v>
      </c>
      <c r="B42" s="118">
        <f>SUM(B43:B47)</f>
        <v>0</v>
      </c>
      <c r="C42" s="118">
        <f>SUM(C43:C47)</f>
        <v>0</v>
      </c>
      <c r="D42" s="118">
        <f>SUM(D43:D47)</f>
        <v>0</v>
      </c>
      <c r="E42" s="118">
        <f t="shared" si="0"/>
        <v>0</v>
      </c>
      <c r="F42" s="118">
        <f>SUM(F43:F47)</f>
        <v>0</v>
      </c>
      <c r="G42" s="118">
        <f t="shared" si="1"/>
        <v>0</v>
      </c>
    </row>
    <row r="43" ht="19.5" customHeight="1" spans="1:7">
      <c r="A43" s="119" t="s">
        <v>429</v>
      </c>
      <c r="B43" s="119"/>
      <c r="C43" s="119"/>
      <c r="D43" s="119"/>
      <c r="E43" s="119">
        <f t="shared" si="0"/>
        <v>0</v>
      </c>
      <c r="F43" s="119"/>
      <c r="G43" s="119">
        <f t="shared" si="1"/>
        <v>0</v>
      </c>
    </row>
    <row r="44" ht="19.5" customHeight="1" spans="1:7">
      <c r="A44" s="119" t="s">
        <v>430</v>
      </c>
      <c r="B44" s="119"/>
      <c r="C44" s="119"/>
      <c r="D44" s="119"/>
      <c r="E44" s="119">
        <f t="shared" si="0"/>
        <v>0</v>
      </c>
      <c r="F44" s="119"/>
      <c r="G44" s="119">
        <f t="shared" si="1"/>
        <v>0</v>
      </c>
    </row>
    <row r="45" ht="19.5" customHeight="1" spans="1:7">
      <c r="A45" s="119" t="s">
        <v>431</v>
      </c>
      <c r="B45" s="119"/>
      <c r="C45" s="119"/>
      <c r="D45" s="119"/>
      <c r="E45" s="119">
        <f t="shared" si="0"/>
        <v>0</v>
      </c>
      <c r="F45" s="119"/>
      <c r="G45" s="119">
        <f t="shared" si="1"/>
        <v>0</v>
      </c>
    </row>
    <row r="46" ht="19.5" customHeight="1" spans="1:7">
      <c r="A46" s="119" t="s">
        <v>432</v>
      </c>
      <c r="B46" s="119"/>
      <c r="C46" s="119"/>
      <c r="D46" s="119"/>
      <c r="E46" s="119">
        <f t="shared" si="0"/>
        <v>0</v>
      </c>
      <c r="F46" s="119"/>
      <c r="G46" s="119">
        <f t="shared" si="1"/>
        <v>0</v>
      </c>
    </row>
    <row r="47" ht="19.5" customHeight="1" spans="1:7">
      <c r="A47" s="119" t="s">
        <v>433</v>
      </c>
      <c r="B47" s="119"/>
      <c r="C47" s="119"/>
      <c r="D47" s="119"/>
      <c r="E47" s="119">
        <f t="shared" si="0"/>
        <v>0</v>
      </c>
      <c r="F47" s="119"/>
      <c r="G47" s="119">
        <f t="shared" si="1"/>
        <v>0</v>
      </c>
    </row>
    <row r="48" s="111" customFormat="1" ht="19.5" customHeight="1" spans="1:7">
      <c r="A48" s="118" t="s">
        <v>434</v>
      </c>
      <c r="B48" s="118">
        <f>SUM(B49:B51)</f>
        <v>0</v>
      </c>
      <c r="C48" s="118">
        <f>SUM(C49:C51)</f>
        <v>0</v>
      </c>
      <c r="D48" s="118">
        <f>SUM(D49:D51)</f>
        <v>0</v>
      </c>
      <c r="E48" s="118">
        <f t="shared" si="0"/>
        <v>0</v>
      </c>
      <c r="F48" s="118">
        <f>SUM(F49:F51)</f>
        <v>0</v>
      </c>
      <c r="G48" s="118">
        <f t="shared" si="1"/>
        <v>0</v>
      </c>
    </row>
    <row r="49" ht="19.5" customHeight="1" spans="1:7">
      <c r="A49" s="119" t="s">
        <v>435</v>
      </c>
      <c r="B49" s="119"/>
      <c r="C49" s="119"/>
      <c r="D49" s="119"/>
      <c r="E49" s="119">
        <f t="shared" si="0"/>
        <v>0</v>
      </c>
      <c r="F49" s="119"/>
      <c r="G49" s="119">
        <f t="shared" si="1"/>
        <v>0</v>
      </c>
    </row>
    <row r="50" ht="19.5" customHeight="1" spans="1:7">
      <c r="A50" s="119" t="s">
        <v>436</v>
      </c>
      <c r="B50" s="119"/>
      <c r="C50" s="119"/>
      <c r="D50" s="119"/>
      <c r="E50" s="119">
        <f t="shared" si="0"/>
        <v>0</v>
      </c>
      <c r="F50" s="119"/>
      <c r="G50" s="119">
        <f t="shared" si="1"/>
        <v>0</v>
      </c>
    </row>
    <row r="51" ht="19.5" customHeight="1" spans="1:7">
      <c r="A51" s="119" t="s">
        <v>437</v>
      </c>
      <c r="B51" s="119"/>
      <c r="C51" s="119"/>
      <c r="D51" s="119"/>
      <c r="E51" s="119">
        <f t="shared" si="0"/>
        <v>0</v>
      </c>
      <c r="F51" s="119"/>
      <c r="G51" s="119">
        <f t="shared" si="1"/>
        <v>0</v>
      </c>
    </row>
    <row r="52" s="111" customFormat="1" ht="19.5" customHeight="1" spans="1:7">
      <c r="A52" s="118" t="s">
        <v>438</v>
      </c>
      <c r="B52" s="118">
        <f>SUM(B53)</f>
        <v>0</v>
      </c>
      <c r="C52" s="118">
        <f>SUM(C53)</f>
        <v>0</v>
      </c>
      <c r="D52" s="118">
        <f>SUM(D53)</f>
        <v>0</v>
      </c>
      <c r="E52" s="118">
        <f t="shared" si="0"/>
        <v>0</v>
      </c>
      <c r="F52" s="118">
        <f>SUM(F53)</f>
        <v>0</v>
      </c>
      <c r="G52" s="118">
        <f t="shared" si="1"/>
        <v>0</v>
      </c>
    </row>
    <row r="53" ht="19.5" customHeight="1" spans="1:7">
      <c r="A53" s="119" t="s">
        <v>439</v>
      </c>
      <c r="B53" s="119"/>
      <c r="C53" s="119"/>
      <c r="D53" s="119"/>
      <c r="E53" s="119">
        <f t="shared" si="0"/>
        <v>0</v>
      </c>
      <c r="F53" s="119"/>
      <c r="G53" s="119">
        <f t="shared" si="1"/>
        <v>0</v>
      </c>
    </row>
    <row r="54" ht="19.5" customHeight="1" spans="1:7">
      <c r="A54" s="119"/>
      <c r="B54" s="119"/>
      <c r="C54" s="119"/>
      <c r="D54" s="119"/>
      <c r="E54" s="119"/>
      <c r="F54" s="119"/>
      <c r="G54" s="119"/>
    </row>
    <row r="55" s="111" customFormat="1" ht="19.5" customHeight="1" spans="1:7">
      <c r="A55" s="116" t="s">
        <v>440</v>
      </c>
      <c r="B55" s="118">
        <f>B5+B37+B42+B48+B52</f>
        <v>0</v>
      </c>
      <c r="C55" s="118">
        <f>C5+C37+C42+C48+C52</f>
        <v>0</v>
      </c>
      <c r="D55" s="118">
        <f>D5+D37+D42+D48+D52</f>
        <v>0</v>
      </c>
      <c r="E55" s="118">
        <f>IF(C55&lt;&gt;0,ROUND(D55/C55*100,2),0)</f>
        <v>0</v>
      </c>
      <c r="F55" s="118">
        <f>F5+F37+F42+F48+F52</f>
        <v>0</v>
      </c>
      <c r="G55" s="118">
        <f>ROUND(IF(F55&lt;&gt;0,(D55-F55)/F55*100,0),2)</f>
        <v>0</v>
      </c>
    </row>
    <row r="56" s="111" customFormat="1" ht="19.5" customHeight="1" spans="1:7">
      <c r="A56" s="116" t="s">
        <v>441</v>
      </c>
      <c r="B56" s="118"/>
      <c r="C56" s="118"/>
      <c r="D56" s="118"/>
      <c r="E56" s="118"/>
      <c r="F56" s="118"/>
      <c r="G56" s="118"/>
    </row>
    <row r="57" s="111" customFormat="1" ht="19.5" customHeight="1" spans="1:7">
      <c r="A57" s="116" t="s">
        <v>442</v>
      </c>
      <c r="B57" s="118"/>
      <c r="C57" s="118"/>
      <c r="D57" s="118"/>
      <c r="E57" s="118"/>
      <c r="F57" s="118"/>
      <c r="G57" s="118"/>
    </row>
    <row r="58" spans="1:7">
      <c r="A58" s="110" t="s">
        <v>443</v>
      </c>
      <c r="B58" s="110"/>
      <c r="C58" s="110"/>
      <c r="D58" s="110"/>
      <c r="E58" s="110"/>
      <c r="F58" s="110"/>
      <c r="G58" s="110"/>
    </row>
  </sheetData>
  <mergeCells count="2">
    <mergeCell ref="A2:G2"/>
    <mergeCell ref="A58:G58"/>
  </mergeCells>
  <pageMargins left="0.7" right="0.7" top="0.75" bottom="0.75" header="0.3" footer="0.3"/>
  <headerFooter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B1" workbookViewId="0">
      <selection activeCell="H34" sqref="H34"/>
    </sheetView>
  </sheetViews>
  <sheetFormatPr defaultColWidth="9" defaultRowHeight="14.25" outlineLevelCol="7"/>
  <cols>
    <col min="1" max="1" width="10.6666666666667" style="113" hidden="1" customWidth="1"/>
    <col min="2" max="2" width="45.6666666666667" style="113" customWidth="1"/>
    <col min="3" max="6" width="13.5583333333333" style="113" customWidth="1"/>
    <col min="7" max="7" width="13.5583333333333" style="113" hidden="1" customWidth="1"/>
    <col min="8" max="8" width="13.5583333333333" style="113" customWidth="1"/>
    <col min="9" max="9" width="9" style="113" customWidth="1"/>
    <col min="10" max="16384" width="9" style="113"/>
  </cols>
  <sheetData>
    <row r="1" ht="30" customHeight="1" spans="2:2">
      <c r="B1" s="111" t="s">
        <v>444</v>
      </c>
    </row>
    <row r="2" s="111" customFormat="1" ht="30" customHeight="1" spans="2:8">
      <c r="B2" s="114" t="s">
        <v>445</v>
      </c>
      <c r="C2" s="114"/>
      <c r="D2" s="114"/>
      <c r="E2" s="114"/>
      <c r="F2" s="114"/>
      <c r="G2" s="114"/>
      <c r="H2" s="114"/>
    </row>
    <row r="3" ht="20.4" customHeight="1" spans="8:8">
      <c r="H3" s="115" t="s">
        <v>2</v>
      </c>
    </row>
    <row r="4" s="112" customFormat="1" ht="28.5" spans="1:8">
      <c r="A4" s="116" t="s">
        <v>446</v>
      </c>
      <c r="B4" s="116" t="s">
        <v>3</v>
      </c>
      <c r="C4" s="117" t="s">
        <v>4</v>
      </c>
      <c r="D4" s="117" t="s">
        <v>169</v>
      </c>
      <c r="E4" s="117" t="s">
        <v>6</v>
      </c>
      <c r="F4" s="117" t="s">
        <v>7</v>
      </c>
      <c r="G4" s="117" t="s">
        <v>8</v>
      </c>
      <c r="H4" s="117" t="s">
        <v>390</v>
      </c>
    </row>
    <row r="5" s="111" customFormat="1" spans="1:8">
      <c r="A5" s="118"/>
      <c r="B5" s="118" t="s">
        <v>447</v>
      </c>
      <c r="C5" s="118">
        <f>SUM(C6:C7)</f>
        <v>0</v>
      </c>
      <c r="D5" s="118">
        <f>SUM(D6:D7)</f>
        <v>0</v>
      </c>
      <c r="E5" s="118">
        <f>SUM(E6:E7)</f>
        <v>0</v>
      </c>
      <c r="F5" s="118">
        <f t="shared" ref="F5:F41" si="0">IF(D5&lt;&gt;0,ROUND(E5/D5*100,2),0)</f>
        <v>0</v>
      </c>
      <c r="G5" s="118">
        <f>SUM(G6:G7)</f>
        <v>0</v>
      </c>
      <c r="H5" s="118">
        <f t="shared" ref="H5:H41" si="1">ROUND(IF(G5&lt;&gt;0,(E5-G5)/G5*100,0),2)</f>
        <v>0</v>
      </c>
    </row>
    <row r="6" spans="1:8">
      <c r="A6" s="119"/>
      <c r="B6" s="119" t="s">
        <v>448</v>
      </c>
      <c r="C6" s="119"/>
      <c r="D6" s="119"/>
      <c r="E6" s="119"/>
      <c r="F6" s="119">
        <f t="shared" si="0"/>
        <v>0</v>
      </c>
      <c r="G6" s="119"/>
      <c r="H6" s="119">
        <f t="shared" si="1"/>
        <v>0</v>
      </c>
    </row>
    <row r="7" spans="1:8">
      <c r="A7" s="119"/>
      <c r="B7" s="119" t="s">
        <v>449</v>
      </c>
      <c r="C7" s="119"/>
      <c r="D7" s="119"/>
      <c r="E7" s="119"/>
      <c r="F7" s="119">
        <f t="shared" si="0"/>
        <v>0</v>
      </c>
      <c r="G7" s="119"/>
      <c r="H7" s="119">
        <f t="shared" si="1"/>
        <v>0</v>
      </c>
    </row>
    <row r="8" s="111" customFormat="1" spans="1:8">
      <c r="A8" s="118"/>
      <c r="B8" s="118" t="s">
        <v>450</v>
      </c>
      <c r="C8" s="118">
        <f>C9+C19+C28+C30+C34</f>
        <v>0</v>
      </c>
      <c r="D8" s="118">
        <f>D9+D19+D28+D30+D34</f>
        <v>0</v>
      </c>
      <c r="E8" s="118">
        <f>E9+E19+E28+E30+E34</f>
        <v>0</v>
      </c>
      <c r="F8" s="118">
        <f t="shared" si="0"/>
        <v>0</v>
      </c>
      <c r="G8" s="118">
        <f>G9+G19+G28+G30+G34</f>
        <v>0</v>
      </c>
      <c r="H8" s="118">
        <f t="shared" si="1"/>
        <v>0</v>
      </c>
    </row>
    <row r="9" spans="1:8">
      <c r="A9" s="119"/>
      <c r="B9" s="119" t="s">
        <v>451</v>
      </c>
      <c r="C9" s="119">
        <f>SUM(C10:C18)</f>
        <v>0</v>
      </c>
      <c r="D9" s="119">
        <f>SUM(D10:D18)</f>
        <v>0</v>
      </c>
      <c r="E9" s="119">
        <f>SUM(E10:E18)</f>
        <v>0</v>
      </c>
      <c r="F9" s="119">
        <f t="shared" si="0"/>
        <v>0</v>
      </c>
      <c r="G9" s="119">
        <f>SUM(G10:G18)</f>
        <v>0</v>
      </c>
      <c r="H9" s="119">
        <f t="shared" si="1"/>
        <v>0</v>
      </c>
    </row>
    <row r="10" spans="1:8">
      <c r="A10" s="119"/>
      <c r="B10" s="119" t="s">
        <v>452</v>
      </c>
      <c r="C10" s="119"/>
      <c r="D10" s="119"/>
      <c r="E10" s="119"/>
      <c r="F10" s="119">
        <f t="shared" si="0"/>
        <v>0</v>
      </c>
      <c r="G10" s="119"/>
      <c r="H10" s="119">
        <f t="shared" si="1"/>
        <v>0</v>
      </c>
    </row>
    <row r="11" spans="1:8">
      <c r="A11" s="119"/>
      <c r="B11" s="119" t="s">
        <v>453</v>
      </c>
      <c r="C11" s="119"/>
      <c r="D11" s="119"/>
      <c r="E11" s="119"/>
      <c r="F11" s="119">
        <f t="shared" si="0"/>
        <v>0</v>
      </c>
      <c r="G11" s="119"/>
      <c r="H11" s="119">
        <f t="shared" si="1"/>
        <v>0</v>
      </c>
    </row>
    <row r="12" spans="1:8">
      <c r="A12" s="119"/>
      <c r="B12" s="119" t="s">
        <v>454</v>
      </c>
      <c r="C12" s="119"/>
      <c r="D12" s="119"/>
      <c r="E12" s="119"/>
      <c r="F12" s="119">
        <f t="shared" si="0"/>
        <v>0</v>
      </c>
      <c r="G12" s="119"/>
      <c r="H12" s="119">
        <f t="shared" si="1"/>
        <v>0</v>
      </c>
    </row>
    <row r="13" spans="1:8">
      <c r="A13" s="119"/>
      <c r="B13" s="119" t="s">
        <v>455</v>
      </c>
      <c r="C13" s="119"/>
      <c r="D13" s="119"/>
      <c r="E13" s="119"/>
      <c r="F13" s="119">
        <f t="shared" si="0"/>
        <v>0</v>
      </c>
      <c r="G13" s="119"/>
      <c r="H13" s="119">
        <f t="shared" si="1"/>
        <v>0</v>
      </c>
    </row>
    <row r="14" spans="1:8">
      <c r="A14" s="119"/>
      <c r="B14" s="119" t="s">
        <v>456</v>
      </c>
      <c r="C14" s="119"/>
      <c r="D14" s="119"/>
      <c r="E14" s="119"/>
      <c r="F14" s="119">
        <f t="shared" si="0"/>
        <v>0</v>
      </c>
      <c r="G14" s="119"/>
      <c r="H14" s="119">
        <f t="shared" si="1"/>
        <v>0</v>
      </c>
    </row>
    <row r="15" spans="1:8">
      <c r="A15" s="119"/>
      <c r="B15" s="119" t="s">
        <v>457</v>
      </c>
      <c r="C15" s="119"/>
      <c r="D15" s="119"/>
      <c r="E15" s="119"/>
      <c r="F15" s="119">
        <f t="shared" si="0"/>
        <v>0</v>
      </c>
      <c r="G15" s="119"/>
      <c r="H15" s="119">
        <f t="shared" si="1"/>
        <v>0</v>
      </c>
    </row>
    <row r="16" spans="1:8">
      <c r="A16" s="119"/>
      <c r="B16" s="119" t="s">
        <v>458</v>
      </c>
      <c r="C16" s="119"/>
      <c r="D16" s="119"/>
      <c r="E16" s="119"/>
      <c r="F16" s="119">
        <f t="shared" si="0"/>
        <v>0</v>
      </c>
      <c r="G16" s="119"/>
      <c r="H16" s="119">
        <f t="shared" si="1"/>
        <v>0</v>
      </c>
    </row>
    <row r="17" spans="1:8">
      <c r="A17" s="119"/>
      <c r="B17" s="119" t="s">
        <v>459</v>
      </c>
      <c r="C17" s="119"/>
      <c r="D17" s="119"/>
      <c r="E17" s="119"/>
      <c r="F17" s="119">
        <f t="shared" si="0"/>
        <v>0</v>
      </c>
      <c r="G17" s="119"/>
      <c r="H17" s="119">
        <f t="shared" si="1"/>
        <v>0</v>
      </c>
    </row>
    <row r="18" spans="1:8">
      <c r="A18" s="119"/>
      <c r="B18" s="119" t="s">
        <v>460</v>
      </c>
      <c r="C18" s="119"/>
      <c r="D18" s="119"/>
      <c r="E18" s="119"/>
      <c r="F18" s="119">
        <f t="shared" si="0"/>
        <v>0</v>
      </c>
      <c r="G18" s="119"/>
      <c r="H18" s="119">
        <f t="shared" si="1"/>
        <v>0</v>
      </c>
    </row>
    <row r="19" spans="1:8">
      <c r="A19" s="119"/>
      <c r="B19" s="119" t="s">
        <v>461</v>
      </c>
      <c r="C19" s="119">
        <f>SUM(C20:C27)</f>
        <v>0</v>
      </c>
      <c r="D19" s="119">
        <f>SUM(D20:D27)</f>
        <v>0</v>
      </c>
      <c r="E19" s="119">
        <f>SUM(E20:E27)</f>
        <v>0</v>
      </c>
      <c r="F19" s="119">
        <f t="shared" si="0"/>
        <v>0</v>
      </c>
      <c r="G19" s="119">
        <f>SUM(G20:G27)</f>
        <v>0</v>
      </c>
      <c r="H19" s="119">
        <f t="shared" si="1"/>
        <v>0</v>
      </c>
    </row>
    <row r="20" spans="1:8">
      <c r="A20" s="119"/>
      <c r="B20" s="119" t="s">
        <v>462</v>
      </c>
      <c r="C20" s="119"/>
      <c r="D20" s="119"/>
      <c r="E20" s="119"/>
      <c r="F20" s="119">
        <f t="shared" si="0"/>
        <v>0</v>
      </c>
      <c r="G20" s="119"/>
      <c r="H20" s="119">
        <f t="shared" si="1"/>
        <v>0</v>
      </c>
    </row>
    <row r="21" spans="1:8">
      <c r="A21" s="119"/>
      <c r="B21" s="119" t="s">
        <v>463</v>
      </c>
      <c r="C21" s="119"/>
      <c r="D21" s="119"/>
      <c r="E21" s="119"/>
      <c r="F21" s="119">
        <f t="shared" si="0"/>
        <v>0</v>
      </c>
      <c r="G21" s="119"/>
      <c r="H21" s="119">
        <f t="shared" si="1"/>
        <v>0</v>
      </c>
    </row>
    <row r="22" spans="1:8">
      <c r="A22" s="119"/>
      <c r="B22" s="119" t="s">
        <v>464</v>
      </c>
      <c r="C22" s="119"/>
      <c r="D22" s="119"/>
      <c r="E22" s="119"/>
      <c r="F22" s="119">
        <f t="shared" si="0"/>
        <v>0</v>
      </c>
      <c r="G22" s="119"/>
      <c r="H22" s="119">
        <f t="shared" si="1"/>
        <v>0</v>
      </c>
    </row>
    <row r="23" spans="1:8">
      <c r="A23" s="119"/>
      <c r="B23" s="119" t="s">
        <v>465</v>
      </c>
      <c r="C23" s="119"/>
      <c r="D23" s="119"/>
      <c r="E23" s="119"/>
      <c r="F23" s="119">
        <f t="shared" si="0"/>
        <v>0</v>
      </c>
      <c r="G23" s="119"/>
      <c r="H23" s="119">
        <f t="shared" si="1"/>
        <v>0</v>
      </c>
    </row>
    <row r="24" spans="1:8">
      <c r="A24" s="119"/>
      <c r="B24" s="119" t="s">
        <v>466</v>
      </c>
      <c r="C24" s="119"/>
      <c r="D24" s="119"/>
      <c r="E24" s="119"/>
      <c r="F24" s="119">
        <f t="shared" si="0"/>
        <v>0</v>
      </c>
      <c r="G24" s="119"/>
      <c r="H24" s="119">
        <f t="shared" si="1"/>
        <v>0</v>
      </c>
    </row>
    <row r="25" spans="1:8">
      <c r="A25" s="119"/>
      <c r="B25" s="119" t="s">
        <v>467</v>
      </c>
      <c r="C25" s="119"/>
      <c r="D25" s="119"/>
      <c r="E25" s="119"/>
      <c r="F25" s="119">
        <f t="shared" si="0"/>
        <v>0</v>
      </c>
      <c r="G25" s="119"/>
      <c r="H25" s="119">
        <f t="shared" si="1"/>
        <v>0</v>
      </c>
    </row>
    <row r="26" spans="1:8">
      <c r="A26" s="119"/>
      <c r="B26" s="119" t="s">
        <v>468</v>
      </c>
      <c r="C26" s="119"/>
      <c r="D26" s="119"/>
      <c r="E26" s="119"/>
      <c r="F26" s="119">
        <f t="shared" si="0"/>
        <v>0</v>
      </c>
      <c r="G26" s="119"/>
      <c r="H26" s="119">
        <f t="shared" si="1"/>
        <v>0</v>
      </c>
    </row>
    <row r="27" spans="1:8">
      <c r="A27" s="119"/>
      <c r="B27" s="119" t="s">
        <v>469</v>
      </c>
      <c r="C27" s="119"/>
      <c r="D27" s="119"/>
      <c r="E27" s="119"/>
      <c r="F27" s="119">
        <f t="shared" si="0"/>
        <v>0</v>
      </c>
      <c r="G27" s="119"/>
      <c r="H27" s="119">
        <f t="shared" si="1"/>
        <v>0</v>
      </c>
    </row>
    <row r="28" spans="1:8">
      <c r="A28" s="119"/>
      <c r="B28" s="119" t="s">
        <v>470</v>
      </c>
      <c r="C28" s="119">
        <f>SUM(C29)</f>
        <v>0</v>
      </c>
      <c r="D28" s="119">
        <f>SUM(D29)</f>
        <v>0</v>
      </c>
      <c r="E28" s="119">
        <f>SUM(E29)</f>
        <v>0</v>
      </c>
      <c r="F28" s="119">
        <f t="shared" si="0"/>
        <v>0</v>
      </c>
      <c r="G28" s="119">
        <f>SUM(G29)</f>
        <v>0</v>
      </c>
      <c r="H28" s="119">
        <f t="shared" si="1"/>
        <v>0</v>
      </c>
    </row>
    <row r="29" spans="1:8">
      <c r="A29" s="119"/>
      <c r="B29" s="119" t="s">
        <v>471</v>
      </c>
      <c r="C29" s="119"/>
      <c r="D29" s="119"/>
      <c r="E29" s="119"/>
      <c r="F29" s="119">
        <f t="shared" si="0"/>
        <v>0</v>
      </c>
      <c r="G29" s="119"/>
      <c r="H29" s="119">
        <f t="shared" si="1"/>
        <v>0</v>
      </c>
    </row>
    <row r="30" spans="1:8">
      <c r="A30" s="119"/>
      <c r="B30" s="119" t="s">
        <v>472</v>
      </c>
      <c r="C30" s="119">
        <f>SUM(C31:C33)</f>
        <v>0</v>
      </c>
      <c r="D30" s="119">
        <f>SUM(D31:D33)</f>
        <v>0</v>
      </c>
      <c r="E30" s="119">
        <f>SUM(E31:E33)</f>
        <v>0</v>
      </c>
      <c r="F30" s="119">
        <f t="shared" si="0"/>
        <v>0</v>
      </c>
      <c r="G30" s="119">
        <f>SUM(G31:G33)</f>
        <v>0</v>
      </c>
      <c r="H30" s="119">
        <f t="shared" si="1"/>
        <v>0</v>
      </c>
    </row>
    <row r="31" spans="1:8">
      <c r="A31" s="119"/>
      <c r="B31" s="119" t="s">
        <v>473</v>
      </c>
      <c r="C31" s="119"/>
      <c r="D31" s="119"/>
      <c r="E31" s="119"/>
      <c r="F31" s="119">
        <f t="shared" si="0"/>
        <v>0</v>
      </c>
      <c r="G31" s="119"/>
      <c r="H31" s="119">
        <f t="shared" si="1"/>
        <v>0</v>
      </c>
    </row>
    <row r="32" spans="1:8">
      <c r="A32" s="119"/>
      <c r="B32" s="119" t="s">
        <v>474</v>
      </c>
      <c r="C32" s="119"/>
      <c r="D32" s="119"/>
      <c r="E32" s="119"/>
      <c r="F32" s="119">
        <f t="shared" si="0"/>
        <v>0</v>
      </c>
      <c r="G32" s="119"/>
      <c r="H32" s="119">
        <f t="shared" si="1"/>
        <v>0</v>
      </c>
    </row>
    <row r="33" spans="1:8">
      <c r="A33" s="119"/>
      <c r="B33" s="119" t="s">
        <v>475</v>
      </c>
      <c r="C33" s="119"/>
      <c r="D33" s="119"/>
      <c r="E33" s="119"/>
      <c r="F33" s="119">
        <f t="shared" si="0"/>
        <v>0</v>
      </c>
      <c r="G33" s="119"/>
      <c r="H33" s="119">
        <f t="shared" si="1"/>
        <v>0</v>
      </c>
    </row>
    <row r="34" spans="1:8">
      <c r="A34" s="119"/>
      <c r="B34" s="119" t="s">
        <v>476</v>
      </c>
      <c r="C34" s="119">
        <f>SUM(C35)</f>
        <v>0</v>
      </c>
      <c r="D34" s="119">
        <f>SUM(D35)</f>
        <v>0</v>
      </c>
      <c r="E34" s="119">
        <f>SUM(E35)</f>
        <v>0</v>
      </c>
      <c r="F34" s="119">
        <f t="shared" si="0"/>
        <v>0</v>
      </c>
      <c r="G34" s="119">
        <f>SUM(G35)</f>
        <v>0</v>
      </c>
      <c r="H34" s="119">
        <f t="shared" si="1"/>
        <v>0</v>
      </c>
    </row>
    <row r="35" spans="1:8">
      <c r="A35" s="119"/>
      <c r="B35" s="119" t="s">
        <v>477</v>
      </c>
      <c r="C35" s="119"/>
      <c r="D35" s="119"/>
      <c r="E35" s="119"/>
      <c r="F35" s="119">
        <f t="shared" si="0"/>
        <v>0</v>
      </c>
      <c r="G35" s="119"/>
      <c r="H35" s="119">
        <f t="shared" si="1"/>
        <v>0</v>
      </c>
    </row>
    <row r="36" s="111" customFormat="1" spans="1:8">
      <c r="A36" s="118"/>
      <c r="B36" s="118" t="s">
        <v>478</v>
      </c>
      <c r="C36" s="118">
        <f t="shared" ref="C36:E37" si="2">SUM(C37)</f>
        <v>0</v>
      </c>
      <c r="D36" s="118">
        <f t="shared" si="2"/>
        <v>0</v>
      </c>
      <c r="E36" s="118">
        <f t="shared" si="2"/>
        <v>0</v>
      </c>
      <c r="F36" s="118">
        <f t="shared" si="0"/>
        <v>0</v>
      </c>
      <c r="G36" s="118">
        <f>SUM(G37)</f>
        <v>0</v>
      </c>
      <c r="H36" s="118">
        <f t="shared" si="1"/>
        <v>0</v>
      </c>
    </row>
    <row r="37" s="111" customFormat="1" spans="1:8">
      <c r="A37" s="118"/>
      <c r="B37" s="119" t="s">
        <v>479</v>
      </c>
      <c r="C37" s="119">
        <f t="shared" si="2"/>
        <v>0</v>
      </c>
      <c r="D37" s="119">
        <f t="shared" si="2"/>
        <v>0</v>
      </c>
      <c r="E37" s="119">
        <f t="shared" si="2"/>
        <v>0</v>
      </c>
      <c r="F37" s="119">
        <f t="shared" si="0"/>
        <v>0</v>
      </c>
      <c r="G37" s="119">
        <f>SUM(G38)</f>
        <v>0</v>
      </c>
      <c r="H37" s="119">
        <f t="shared" si="1"/>
        <v>0</v>
      </c>
    </row>
    <row r="38" spans="1:8">
      <c r="A38" s="119"/>
      <c r="B38" s="119" t="s">
        <v>480</v>
      </c>
      <c r="C38" s="119"/>
      <c r="D38" s="119"/>
      <c r="E38" s="119"/>
      <c r="F38" s="119">
        <f t="shared" si="0"/>
        <v>0</v>
      </c>
      <c r="G38" s="119"/>
      <c r="H38" s="119">
        <f t="shared" si="1"/>
        <v>0</v>
      </c>
    </row>
    <row r="39" spans="1:8">
      <c r="A39" s="119"/>
      <c r="B39" s="119"/>
      <c r="C39" s="119"/>
      <c r="D39" s="119"/>
      <c r="E39" s="119"/>
      <c r="F39" s="119">
        <f t="shared" si="0"/>
        <v>0</v>
      </c>
      <c r="G39" s="119"/>
      <c r="H39" s="119">
        <f t="shared" si="1"/>
        <v>0</v>
      </c>
    </row>
    <row r="40" s="111" customFormat="1" spans="1:8">
      <c r="A40" s="118"/>
      <c r="B40" s="116" t="s">
        <v>481</v>
      </c>
      <c r="C40" s="118">
        <f>C5+C8+C36</f>
        <v>0</v>
      </c>
      <c r="D40" s="118">
        <f>D5+D8+D36</f>
        <v>0</v>
      </c>
      <c r="E40" s="118">
        <f>E5+E8+E36</f>
        <v>0</v>
      </c>
      <c r="F40" s="118">
        <f t="shared" si="0"/>
        <v>0</v>
      </c>
      <c r="G40" s="118">
        <f>G5+G8+G36</f>
        <v>0</v>
      </c>
      <c r="H40" s="118">
        <f t="shared" si="1"/>
        <v>0</v>
      </c>
    </row>
    <row r="41" s="111" customFormat="1" spans="1:8">
      <c r="A41" s="118"/>
      <c r="B41" s="116" t="s">
        <v>482</v>
      </c>
      <c r="C41" s="118"/>
      <c r="D41" s="118"/>
      <c r="E41" s="118"/>
      <c r="F41" s="118">
        <f t="shared" si="0"/>
        <v>0</v>
      </c>
      <c r="G41" s="118"/>
      <c r="H41" s="118">
        <f t="shared" si="1"/>
        <v>0</v>
      </c>
    </row>
    <row r="42" spans="2:8">
      <c r="B42" s="110"/>
      <c r="C42" s="110"/>
      <c r="D42" s="110"/>
      <c r="E42" s="110"/>
      <c r="F42" s="110"/>
      <c r="G42" s="110"/>
      <c r="H42" s="110"/>
    </row>
  </sheetData>
  <mergeCells count="2">
    <mergeCell ref="B2:H2"/>
    <mergeCell ref="B42:H42"/>
  </mergeCells>
  <pageMargins left="0.7" right="0.7" top="0.75" bottom="0.75" header="0.3" footer="0.3"/>
  <headerFooter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I10" sqref="I10"/>
    </sheetView>
  </sheetViews>
  <sheetFormatPr defaultColWidth="9" defaultRowHeight="14.25" outlineLevelCol="6"/>
  <cols>
    <col min="1" max="1" width="40.6666666666667" style="30" customWidth="1"/>
    <col min="2" max="2" width="13.5583333333333" style="30" customWidth="1"/>
    <col min="3" max="3" width="40.6666666666667" style="30" customWidth="1"/>
    <col min="4" max="4" width="13.5583333333333" style="30" customWidth="1"/>
    <col min="5" max="5" width="9" style="30" customWidth="1"/>
    <col min="6" max="16384" width="9" style="30"/>
  </cols>
  <sheetData>
    <row r="1" s="29" customFormat="1" ht="30" customHeight="1" spans="1:1">
      <c r="A1" s="29" t="s">
        <v>483</v>
      </c>
    </row>
    <row r="2" s="29" customFormat="1" ht="49.5" customHeight="1" spans="1:4">
      <c r="A2" s="37" t="s">
        <v>484</v>
      </c>
      <c r="B2" s="37"/>
      <c r="C2" s="37"/>
      <c r="D2" s="37"/>
    </row>
    <row r="3" ht="30" customHeight="1" spans="4:4">
      <c r="D3" s="101" t="s">
        <v>2</v>
      </c>
    </row>
    <row r="4" s="31" customFormat="1" ht="60" customHeight="1" spans="1:4">
      <c r="A4" s="102" t="s">
        <v>76</v>
      </c>
      <c r="B4" s="103" t="s">
        <v>6</v>
      </c>
      <c r="C4" s="102" t="s">
        <v>77</v>
      </c>
      <c r="D4" s="103" t="s">
        <v>6</v>
      </c>
    </row>
    <row r="5" s="29" customFormat="1" ht="60" customHeight="1" spans="1:4">
      <c r="A5" s="104" t="s">
        <v>440</v>
      </c>
      <c r="B5" s="105">
        <f>SUM(B6:B10)</f>
        <v>0</v>
      </c>
      <c r="C5" s="104" t="s">
        <v>481</v>
      </c>
      <c r="D5" s="105">
        <f>SUM(D6:D10)</f>
        <v>0</v>
      </c>
    </row>
    <row r="6" s="29" customFormat="1" ht="60" customHeight="1" spans="1:4">
      <c r="A6" s="106" t="s">
        <v>485</v>
      </c>
      <c r="B6" s="105"/>
      <c r="C6" s="106" t="s">
        <v>486</v>
      </c>
      <c r="D6" s="105"/>
    </row>
    <row r="7" ht="60" customHeight="1" spans="1:4">
      <c r="A7" s="106" t="s">
        <v>487</v>
      </c>
      <c r="B7" s="105"/>
      <c r="C7" s="106" t="s">
        <v>488</v>
      </c>
      <c r="D7" s="105"/>
    </row>
    <row r="8" ht="60" customHeight="1" spans="1:4">
      <c r="A8" s="106" t="s">
        <v>489</v>
      </c>
      <c r="B8" s="105"/>
      <c r="C8" s="106" t="s">
        <v>490</v>
      </c>
      <c r="D8" s="105"/>
    </row>
    <row r="9" ht="60" customHeight="1" spans="1:4">
      <c r="A9" s="106" t="s">
        <v>491</v>
      </c>
      <c r="B9" s="105"/>
      <c r="C9" s="106" t="s">
        <v>492</v>
      </c>
      <c r="D9" s="105"/>
    </row>
    <row r="10" ht="60" customHeight="1" spans="1:4">
      <c r="A10" s="106" t="s">
        <v>493</v>
      </c>
      <c r="B10" s="105"/>
      <c r="C10" s="106" t="s">
        <v>494</v>
      </c>
      <c r="D10" s="105"/>
    </row>
    <row r="11" s="29" customFormat="1" ht="60" customHeight="1" spans="1:4">
      <c r="A11" s="104" t="s">
        <v>495</v>
      </c>
      <c r="B11" s="105"/>
      <c r="C11" s="104" t="s">
        <v>496</v>
      </c>
      <c r="D11" s="105"/>
    </row>
    <row r="12" s="29" customFormat="1" ht="60" customHeight="1" spans="1:4">
      <c r="A12" s="104" t="s">
        <v>442</v>
      </c>
      <c r="B12" s="105"/>
      <c r="C12" s="104" t="s">
        <v>497</v>
      </c>
      <c r="D12" s="105"/>
    </row>
    <row r="13" s="100" customFormat="1" ht="60" customHeight="1" spans="1:4">
      <c r="A13" s="106"/>
      <c r="B13" s="107"/>
      <c r="C13" s="106"/>
      <c r="D13" s="107"/>
    </row>
    <row r="14" s="100" customFormat="1" ht="60" customHeight="1" spans="1:4">
      <c r="A14" s="108" t="s">
        <v>324</v>
      </c>
      <c r="B14" s="105">
        <f>B5+B11+B12</f>
        <v>0</v>
      </c>
      <c r="C14" s="108" t="s">
        <v>325</v>
      </c>
      <c r="D14" s="105">
        <f>D5+D11+D12</f>
        <v>0</v>
      </c>
    </row>
    <row r="15" ht="60" customHeight="1" spans="1:4">
      <c r="A15" s="109"/>
      <c r="B15" s="105"/>
      <c r="C15" s="104" t="s">
        <v>113</v>
      </c>
      <c r="D15" s="105">
        <f>B14-D14</f>
        <v>0</v>
      </c>
    </row>
    <row r="16" spans="1:7">
      <c r="A16" s="110"/>
      <c r="B16" s="110"/>
      <c r="C16" s="110"/>
      <c r="D16" s="110"/>
      <c r="E16" s="69"/>
      <c r="F16" s="69"/>
      <c r="G16" s="69"/>
    </row>
  </sheetData>
  <mergeCells count="2">
    <mergeCell ref="A2:D2"/>
    <mergeCell ref="A16:D16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7"/>
  <sheetViews>
    <sheetView workbookViewId="0">
      <selection activeCell="I14" sqref="I14"/>
    </sheetView>
  </sheetViews>
  <sheetFormatPr defaultColWidth="9" defaultRowHeight="14.25"/>
  <cols>
    <col min="1" max="1" width="56" style="92" customWidth="1"/>
    <col min="2" max="2" width="41" style="92" customWidth="1"/>
    <col min="3" max="255" width="8.875" style="92" customWidth="1"/>
    <col min="256" max="16383" width="9" style="92"/>
  </cols>
  <sheetData>
    <row r="1" s="92" customFormat="1" spans="1:16384">
      <c r="A1" s="29" t="s">
        <v>498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XFD1"/>
    </row>
    <row r="2" s="92" customFormat="1" ht="39.75" customHeight="1" spans="1:2">
      <c r="A2" s="93" t="s">
        <v>499</v>
      </c>
      <c r="B2" s="93"/>
    </row>
    <row r="3" s="92" customFormat="1" ht="42" customHeight="1" spans="2:2">
      <c r="B3" s="94" t="s">
        <v>2</v>
      </c>
    </row>
    <row r="4" s="92" customFormat="1" ht="61" customHeight="1" spans="1:5">
      <c r="A4" s="95" t="s">
        <v>361</v>
      </c>
      <c r="B4" s="95" t="s">
        <v>239</v>
      </c>
      <c r="E4" s="31"/>
    </row>
    <row r="5" s="92" customFormat="1" ht="35.25" customHeight="1" spans="1:2">
      <c r="A5" s="96" t="s">
        <v>240</v>
      </c>
      <c r="B5" s="97">
        <v>0</v>
      </c>
    </row>
    <row r="6" s="92" customFormat="1" ht="35.25" customHeight="1" spans="1:2">
      <c r="A6" s="96" t="s">
        <v>241</v>
      </c>
      <c r="B6" s="98"/>
    </row>
    <row r="7" s="92" customFormat="1" ht="35.25" customHeight="1" spans="1:2">
      <c r="A7" s="96" t="s">
        <v>241</v>
      </c>
      <c r="B7" s="98"/>
    </row>
    <row r="8" s="92" customFormat="1" ht="35.25" customHeight="1" spans="1:2">
      <c r="A8" s="96" t="s">
        <v>241</v>
      </c>
      <c r="B8" s="98"/>
    </row>
    <row r="9" s="92" customFormat="1" ht="35.25" customHeight="1" spans="1:2">
      <c r="A9" s="96" t="s">
        <v>241</v>
      </c>
      <c r="B9" s="98"/>
    </row>
    <row r="10" s="92" customFormat="1" ht="35.25" customHeight="1" spans="1:2">
      <c r="A10" s="96" t="s">
        <v>241</v>
      </c>
      <c r="B10" s="98"/>
    </row>
    <row r="11" s="92" customFormat="1" ht="35.25" customHeight="1" spans="1:2">
      <c r="A11" s="96" t="s">
        <v>241</v>
      </c>
      <c r="B11" s="98"/>
    </row>
    <row r="12" s="92" customFormat="1" ht="35.25" customHeight="1" spans="1:2">
      <c r="A12" s="96" t="s">
        <v>241</v>
      </c>
      <c r="B12" s="98"/>
    </row>
    <row r="13" s="92" customFormat="1" ht="35.25" customHeight="1" spans="1:2">
      <c r="A13" s="96" t="s">
        <v>241</v>
      </c>
      <c r="B13" s="98"/>
    </row>
    <row r="14" s="92" customFormat="1" ht="35.25" customHeight="1" spans="1:2">
      <c r="A14" s="96" t="s">
        <v>241</v>
      </c>
      <c r="B14" s="98"/>
    </row>
    <row r="15" s="92" customFormat="1" ht="35.25" customHeight="1" spans="1:2">
      <c r="A15" s="96" t="s">
        <v>241</v>
      </c>
      <c r="B15" s="98"/>
    </row>
    <row r="16" s="92" customFormat="1" ht="35.25" customHeight="1" spans="1:2">
      <c r="A16" s="96" t="s">
        <v>241</v>
      </c>
      <c r="B16" s="98"/>
    </row>
    <row r="17" s="92" customFormat="1" ht="35.25" customHeight="1" spans="1:2">
      <c r="A17" s="96" t="s">
        <v>241</v>
      </c>
      <c r="B17" s="98"/>
    </row>
    <row r="18" s="92" customFormat="1" ht="36" customHeight="1" spans="1:2">
      <c r="A18" s="96" t="s">
        <v>241</v>
      </c>
      <c r="B18" s="98"/>
    </row>
    <row r="19" s="92" customFormat="1" ht="36" customHeight="1" spans="1:2">
      <c r="A19" s="96" t="s">
        <v>241</v>
      </c>
      <c r="B19" s="98"/>
    </row>
    <row r="20" s="92" customFormat="1" ht="36" customHeight="1" spans="1:2">
      <c r="A20" s="96" t="s">
        <v>241</v>
      </c>
      <c r="B20" s="98"/>
    </row>
    <row r="21" s="92" customFormat="1" ht="36" customHeight="1" spans="1:2">
      <c r="A21" s="96" t="s">
        <v>241</v>
      </c>
      <c r="B21" s="98"/>
    </row>
    <row r="22" s="92" customFormat="1" ht="36" customHeight="1" spans="1:2">
      <c r="A22" s="96" t="s">
        <v>241</v>
      </c>
      <c r="B22" s="98"/>
    </row>
    <row r="23" s="92" customFormat="1" ht="36" customHeight="1" spans="1:2">
      <c r="A23" s="96" t="s">
        <v>241</v>
      </c>
      <c r="B23" s="98"/>
    </row>
    <row r="24" s="92" customFormat="1" ht="36" customHeight="1" spans="1:2">
      <c r="A24" s="96" t="s">
        <v>241</v>
      </c>
      <c r="B24" s="98"/>
    </row>
    <row r="25" s="92" customFormat="1" ht="36" customHeight="1" spans="1:2">
      <c r="A25" s="96" t="s">
        <v>241</v>
      </c>
      <c r="B25" s="98"/>
    </row>
    <row r="26" s="92" customFormat="1" ht="36" customHeight="1" spans="1:2">
      <c r="A26" s="96" t="s">
        <v>241</v>
      </c>
      <c r="B26" s="98"/>
    </row>
    <row r="27" s="92" customFormat="1" ht="36" customHeight="1" spans="1:2">
      <c r="A27" s="99" t="s">
        <v>243</v>
      </c>
      <c r="B27" s="97">
        <v>0</v>
      </c>
    </row>
  </sheetData>
  <mergeCells count="1">
    <mergeCell ref="A2:B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opLeftCell="B1" workbookViewId="0">
      <selection activeCell="B1" sqref="B1"/>
    </sheetView>
  </sheetViews>
  <sheetFormatPr defaultColWidth="9" defaultRowHeight="14.25"/>
  <cols>
    <col min="1" max="1" width="10.6666666666667" style="72" hidden="1" customWidth="1"/>
    <col min="2" max="2" width="25.6666666666667" style="72" customWidth="1"/>
    <col min="3" max="3" width="30.6666666666667" style="72" customWidth="1"/>
    <col min="4" max="7" width="12.6666666666667" style="72" customWidth="1"/>
    <col min="8" max="8" width="12.6666666666667" style="72" hidden="1" customWidth="1"/>
    <col min="9" max="9" width="12.6666666666667" style="72" customWidth="1"/>
    <col min="10" max="16384" width="9" style="72"/>
  </cols>
  <sheetData>
    <row r="1" ht="30" customHeight="1" spans="2:3">
      <c r="B1" s="70" t="s">
        <v>500</v>
      </c>
      <c r="C1" s="70"/>
    </row>
    <row r="2" s="70" customFormat="1" ht="50.1" customHeight="1" spans="2:9">
      <c r="B2" s="73" t="s">
        <v>501</v>
      </c>
      <c r="C2" s="73"/>
      <c r="D2" s="73"/>
      <c r="E2" s="73"/>
      <c r="F2" s="73"/>
      <c r="G2" s="73"/>
      <c r="H2" s="73"/>
      <c r="I2" s="73"/>
    </row>
    <row r="3" ht="30" customHeight="1" spans="9:9">
      <c r="I3" s="91" t="s">
        <v>2</v>
      </c>
    </row>
    <row r="4" s="71" customFormat="1" ht="39.9" customHeight="1" spans="1:9">
      <c r="A4" s="74" t="s">
        <v>446</v>
      </c>
      <c r="B4" s="75" t="s">
        <v>3</v>
      </c>
      <c r="C4" s="76"/>
      <c r="D4" s="77" t="s">
        <v>4</v>
      </c>
      <c r="E4" s="77" t="s">
        <v>389</v>
      </c>
      <c r="F4" s="77" t="s">
        <v>6</v>
      </c>
      <c r="G4" s="77" t="s">
        <v>7</v>
      </c>
      <c r="H4" s="78" t="s">
        <v>8</v>
      </c>
      <c r="I4" s="77" t="s">
        <v>390</v>
      </c>
    </row>
    <row r="5" s="70" customFormat="1" ht="20.1" customHeight="1" spans="1:9">
      <c r="A5" s="79"/>
      <c r="B5" s="80" t="s">
        <v>502</v>
      </c>
      <c r="C5" s="81"/>
      <c r="D5" s="79"/>
      <c r="E5" s="79"/>
      <c r="F5" s="79"/>
      <c r="G5" s="79">
        <f t="shared" ref="G5:G29" si="0">IF(E5&lt;&gt;0,ROUND(F5/E5*100,2),0)</f>
        <v>0</v>
      </c>
      <c r="H5" s="79"/>
      <c r="I5" s="79">
        <f t="shared" ref="I5:I29" si="1">ROUND(IF(H5&lt;&gt;0,(F5-H5)/H5*100,0),2)</f>
        <v>0</v>
      </c>
    </row>
    <row r="6" ht="20.1" customHeight="1" spans="1:9">
      <c r="A6" s="82"/>
      <c r="B6" s="83" t="s">
        <v>503</v>
      </c>
      <c r="C6" s="84"/>
      <c r="D6" s="82"/>
      <c r="E6" s="82"/>
      <c r="F6" s="82"/>
      <c r="G6" s="82">
        <f t="shared" si="0"/>
        <v>0</v>
      </c>
      <c r="H6" s="82"/>
      <c r="I6" s="82">
        <f t="shared" si="1"/>
        <v>0</v>
      </c>
    </row>
    <row r="7" ht="20.1" customHeight="1" spans="1:9">
      <c r="A7" s="82"/>
      <c r="B7" s="83" t="s">
        <v>504</v>
      </c>
      <c r="C7" s="84"/>
      <c r="D7" s="82"/>
      <c r="E7" s="82"/>
      <c r="F7" s="82"/>
      <c r="G7" s="82">
        <f t="shared" si="0"/>
        <v>0</v>
      </c>
      <c r="H7" s="82"/>
      <c r="I7" s="82">
        <f t="shared" si="1"/>
        <v>0</v>
      </c>
    </row>
    <row r="8" ht="20.1" customHeight="1" spans="1:9">
      <c r="A8" s="82"/>
      <c r="B8" s="83" t="s">
        <v>505</v>
      </c>
      <c r="C8" s="84"/>
      <c r="D8" s="82"/>
      <c r="E8" s="82"/>
      <c r="F8" s="82"/>
      <c r="G8" s="82">
        <f t="shared" si="0"/>
        <v>0</v>
      </c>
      <c r="H8" s="82"/>
      <c r="I8" s="82">
        <f t="shared" si="1"/>
        <v>0</v>
      </c>
    </row>
    <row r="9" s="70" customFormat="1" ht="20.1" customHeight="1" spans="1:9">
      <c r="A9" s="79"/>
      <c r="B9" s="80" t="s">
        <v>506</v>
      </c>
      <c r="C9" s="81"/>
      <c r="D9" s="79"/>
      <c r="E9" s="79"/>
      <c r="F9" s="79"/>
      <c r="G9" s="79">
        <f t="shared" si="0"/>
        <v>0</v>
      </c>
      <c r="H9" s="79"/>
      <c r="I9" s="79">
        <f t="shared" si="1"/>
        <v>0</v>
      </c>
    </row>
    <row r="10" ht="20.1" customHeight="1" spans="1:9">
      <c r="A10" s="82"/>
      <c r="B10" s="83" t="s">
        <v>507</v>
      </c>
      <c r="C10" s="84"/>
      <c r="D10" s="82"/>
      <c r="E10" s="82"/>
      <c r="F10" s="82"/>
      <c r="G10" s="82">
        <f t="shared" si="0"/>
        <v>0</v>
      </c>
      <c r="H10" s="82"/>
      <c r="I10" s="82">
        <f t="shared" si="1"/>
        <v>0</v>
      </c>
    </row>
    <row r="11" ht="20.1" customHeight="1" spans="1:9">
      <c r="A11" s="82"/>
      <c r="B11" s="83" t="s">
        <v>508</v>
      </c>
      <c r="C11" s="84"/>
      <c r="D11" s="82"/>
      <c r="E11" s="82"/>
      <c r="F11" s="82"/>
      <c r="G11" s="82">
        <f t="shared" si="0"/>
        <v>0</v>
      </c>
      <c r="H11" s="82"/>
      <c r="I11" s="82">
        <f t="shared" si="1"/>
        <v>0</v>
      </c>
    </row>
    <row r="12" ht="20.1" customHeight="1" spans="1:9">
      <c r="A12" s="82"/>
      <c r="B12" s="85" t="s">
        <v>509</v>
      </c>
      <c r="C12" s="85"/>
      <c r="D12" s="82"/>
      <c r="E12" s="82"/>
      <c r="F12" s="82"/>
      <c r="G12" s="82">
        <f t="shared" si="0"/>
        <v>0</v>
      </c>
      <c r="H12" s="82"/>
      <c r="I12" s="82">
        <f t="shared" si="1"/>
        <v>0</v>
      </c>
    </row>
    <row r="13" s="70" customFormat="1" ht="20.1" customHeight="1" spans="1:9">
      <c r="A13" s="79"/>
      <c r="B13" s="80" t="s">
        <v>510</v>
      </c>
      <c r="C13" s="81"/>
      <c r="D13" s="79"/>
      <c r="E13" s="79"/>
      <c r="F13" s="79"/>
      <c r="G13" s="79">
        <f t="shared" si="0"/>
        <v>0</v>
      </c>
      <c r="H13" s="79"/>
      <c r="I13" s="79">
        <f t="shared" si="1"/>
        <v>0</v>
      </c>
    </row>
    <row r="14" ht="20.1" customHeight="1" spans="1:9">
      <c r="A14" s="82"/>
      <c r="B14" s="83" t="s">
        <v>511</v>
      </c>
      <c r="C14" s="84"/>
      <c r="D14" s="82"/>
      <c r="E14" s="82"/>
      <c r="F14" s="82"/>
      <c r="G14" s="82">
        <f t="shared" si="0"/>
        <v>0</v>
      </c>
      <c r="H14" s="82"/>
      <c r="I14" s="82">
        <f t="shared" si="1"/>
        <v>0</v>
      </c>
    </row>
    <row r="15" ht="20.1" customHeight="1" spans="1:9">
      <c r="A15" s="82"/>
      <c r="B15" s="83" t="s">
        <v>512</v>
      </c>
      <c r="C15" s="84"/>
      <c r="D15" s="82"/>
      <c r="E15" s="82"/>
      <c r="F15" s="82"/>
      <c r="G15" s="82">
        <f t="shared" si="0"/>
        <v>0</v>
      </c>
      <c r="H15" s="82"/>
      <c r="I15" s="82">
        <f t="shared" si="1"/>
        <v>0</v>
      </c>
    </row>
    <row r="16" s="70" customFormat="1" ht="20.1" customHeight="1" spans="1:9">
      <c r="A16" s="79"/>
      <c r="B16" s="80" t="s">
        <v>513</v>
      </c>
      <c r="C16" s="81"/>
      <c r="D16" s="79"/>
      <c r="E16" s="79"/>
      <c r="F16" s="79"/>
      <c r="G16" s="79">
        <f t="shared" si="0"/>
        <v>0</v>
      </c>
      <c r="H16" s="79"/>
      <c r="I16" s="79">
        <f t="shared" si="1"/>
        <v>0</v>
      </c>
    </row>
    <row r="17" ht="20.1" customHeight="1" spans="1:9">
      <c r="A17" s="82"/>
      <c r="B17" s="85" t="s">
        <v>514</v>
      </c>
      <c r="C17" s="85"/>
      <c r="D17" s="82"/>
      <c r="E17" s="82"/>
      <c r="F17" s="82"/>
      <c r="G17" s="82">
        <f t="shared" si="0"/>
        <v>0</v>
      </c>
      <c r="H17" s="82"/>
      <c r="I17" s="82">
        <f t="shared" si="1"/>
        <v>0</v>
      </c>
    </row>
    <row r="18" ht="20.1" customHeight="1" spans="1:9">
      <c r="A18" s="82"/>
      <c r="B18" s="85" t="s">
        <v>515</v>
      </c>
      <c r="C18" s="85"/>
      <c r="D18" s="82"/>
      <c r="E18" s="82"/>
      <c r="F18" s="82"/>
      <c r="G18" s="82">
        <f t="shared" si="0"/>
        <v>0</v>
      </c>
      <c r="H18" s="82"/>
      <c r="I18" s="82">
        <f t="shared" si="1"/>
        <v>0</v>
      </c>
    </row>
    <row r="19" s="70" customFormat="1" ht="20.1" customHeight="1" spans="1:9">
      <c r="A19" s="79"/>
      <c r="B19" s="86" t="s">
        <v>516</v>
      </c>
      <c r="C19" s="86"/>
      <c r="D19" s="79"/>
      <c r="E19" s="79"/>
      <c r="F19" s="79"/>
      <c r="G19" s="79">
        <f t="shared" si="0"/>
        <v>0</v>
      </c>
      <c r="H19" s="79"/>
      <c r="I19" s="79">
        <f t="shared" si="1"/>
        <v>0</v>
      </c>
    </row>
    <row r="20" ht="20.1" customHeight="1" spans="1:9">
      <c r="A20" s="82"/>
      <c r="B20" s="85" t="s">
        <v>517</v>
      </c>
      <c r="C20" s="85"/>
      <c r="D20" s="82"/>
      <c r="E20" s="82"/>
      <c r="F20" s="82"/>
      <c r="G20" s="82">
        <f t="shared" si="0"/>
        <v>0</v>
      </c>
      <c r="H20" s="82"/>
      <c r="I20" s="82">
        <f t="shared" si="1"/>
        <v>0</v>
      </c>
    </row>
    <row r="21" ht="20.1" customHeight="1" spans="1:9">
      <c r="A21" s="82"/>
      <c r="B21" s="85" t="s">
        <v>518</v>
      </c>
      <c r="C21" s="85"/>
      <c r="D21" s="82"/>
      <c r="E21" s="82"/>
      <c r="F21" s="82"/>
      <c r="G21" s="82">
        <f t="shared" si="0"/>
        <v>0</v>
      </c>
      <c r="H21" s="82"/>
      <c r="I21" s="82">
        <f t="shared" si="1"/>
        <v>0</v>
      </c>
    </row>
    <row r="22" s="70" customFormat="1" ht="20.1" customHeight="1" spans="1:9">
      <c r="A22" s="79"/>
      <c r="B22" s="86" t="s">
        <v>519</v>
      </c>
      <c r="C22" s="86"/>
      <c r="D22" s="79"/>
      <c r="E22" s="79"/>
      <c r="F22" s="79"/>
      <c r="G22" s="79">
        <f t="shared" si="0"/>
        <v>0</v>
      </c>
      <c r="H22" s="79"/>
      <c r="I22" s="79">
        <f t="shared" si="1"/>
        <v>0</v>
      </c>
    </row>
    <row r="23" ht="20.1" customHeight="1" spans="1:9">
      <c r="A23" s="82"/>
      <c r="B23" s="85" t="s">
        <v>520</v>
      </c>
      <c r="C23" s="85"/>
      <c r="D23" s="82"/>
      <c r="E23" s="82"/>
      <c r="F23" s="82"/>
      <c r="G23" s="82">
        <f t="shared" si="0"/>
        <v>0</v>
      </c>
      <c r="H23" s="82"/>
      <c r="I23" s="82">
        <f t="shared" si="1"/>
        <v>0</v>
      </c>
    </row>
    <row r="24" ht="20.1" customHeight="1" spans="1:9">
      <c r="A24" s="82"/>
      <c r="B24" s="83" t="s">
        <v>508</v>
      </c>
      <c r="C24" s="84"/>
      <c r="D24" s="82"/>
      <c r="E24" s="82"/>
      <c r="F24" s="82"/>
      <c r="G24" s="82">
        <f t="shared" si="0"/>
        <v>0</v>
      </c>
      <c r="H24" s="82"/>
      <c r="I24" s="82">
        <f t="shared" si="1"/>
        <v>0</v>
      </c>
    </row>
    <row r="25" ht="20.1" customHeight="1" spans="1:9">
      <c r="A25" s="82"/>
      <c r="B25" s="85" t="s">
        <v>509</v>
      </c>
      <c r="C25" s="85"/>
      <c r="D25" s="82"/>
      <c r="E25" s="82"/>
      <c r="F25" s="82"/>
      <c r="G25" s="82">
        <f t="shared" si="0"/>
        <v>0</v>
      </c>
      <c r="H25" s="82"/>
      <c r="I25" s="82">
        <f t="shared" si="1"/>
        <v>0</v>
      </c>
    </row>
    <row r="26" s="70" customFormat="1" ht="20.1" customHeight="1" spans="1:9">
      <c r="A26" s="79"/>
      <c r="B26" s="87" t="s">
        <v>521</v>
      </c>
      <c r="C26" s="88" t="s">
        <v>522</v>
      </c>
      <c r="D26" s="79"/>
      <c r="E26" s="79"/>
      <c r="F26" s="79"/>
      <c r="G26" s="79">
        <f t="shared" si="0"/>
        <v>0</v>
      </c>
      <c r="H26" s="79"/>
      <c r="I26" s="79">
        <f t="shared" si="1"/>
        <v>0</v>
      </c>
    </row>
    <row r="27" s="70" customFormat="1" ht="20.1" customHeight="1" spans="1:9">
      <c r="A27" s="79"/>
      <c r="B27" s="88"/>
      <c r="C27" s="65" t="s">
        <v>523</v>
      </c>
      <c r="D27" s="79"/>
      <c r="E27" s="79"/>
      <c r="F27" s="79"/>
      <c r="G27" s="79">
        <f t="shared" si="0"/>
        <v>0</v>
      </c>
      <c r="H27" s="79"/>
      <c r="I27" s="79">
        <f t="shared" si="1"/>
        <v>0</v>
      </c>
    </row>
    <row r="28" s="70" customFormat="1" ht="20.1" customHeight="1" spans="1:9">
      <c r="A28" s="79"/>
      <c r="B28" s="88"/>
      <c r="C28" s="89" t="s">
        <v>524</v>
      </c>
      <c r="D28" s="79"/>
      <c r="E28" s="79"/>
      <c r="F28" s="79"/>
      <c r="G28" s="79">
        <f t="shared" si="0"/>
        <v>0</v>
      </c>
      <c r="H28" s="79"/>
      <c r="I28" s="79">
        <f t="shared" si="1"/>
        <v>0</v>
      </c>
    </row>
    <row r="29" s="70" customFormat="1" ht="20.1" customHeight="1" spans="1:9">
      <c r="A29" s="79"/>
      <c r="B29" s="88"/>
      <c r="C29" s="90" t="s">
        <v>525</v>
      </c>
      <c r="D29" s="79"/>
      <c r="E29" s="79"/>
      <c r="F29" s="79"/>
      <c r="G29" s="79">
        <f t="shared" si="0"/>
        <v>0</v>
      </c>
      <c r="H29" s="79"/>
      <c r="I29" s="79">
        <f t="shared" si="1"/>
        <v>0</v>
      </c>
    </row>
    <row r="30" spans="2:9">
      <c r="B30" s="67"/>
      <c r="C30" s="67"/>
      <c r="D30" s="67"/>
      <c r="E30" s="67"/>
      <c r="F30" s="67"/>
      <c r="G30" s="67"/>
      <c r="H30" s="67"/>
      <c r="I30" s="67"/>
    </row>
  </sheetData>
  <mergeCells count="25">
    <mergeCell ref="B2:I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0:I30"/>
    <mergeCell ref="B26:B29"/>
  </mergeCells>
  <pageMargins left="0.7" right="0.7" top="0.75" bottom="0.75" header="0.3" footer="0.3"/>
  <headerFooter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B1" workbookViewId="0">
      <selection activeCell="B1" sqref="B1"/>
    </sheetView>
  </sheetViews>
  <sheetFormatPr defaultColWidth="9" defaultRowHeight="14.25"/>
  <cols>
    <col min="1" max="1" width="10.6666666666667" style="60" hidden="1" customWidth="1"/>
    <col min="2" max="2" width="50.6666666666667" style="60" customWidth="1"/>
    <col min="3" max="6" width="13.6666666666667" style="60" customWidth="1"/>
    <col min="7" max="7" width="13.6666666666667" style="60" hidden="1" customWidth="1"/>
    <col min="8" max="8" width="13.6666666666667" style="60" customWidth="1"/>
    <col min="9" max="16384" width="9" style="60"/>
  </cols>
  <sheetData>
    <row r="1" ht="30" customHeight="1" spans="2:2">
      <c r="B1" s="58" t="s">
        <v>526</v>
      </c>
    </row>
    <row r="2" s="58" customFormat="1" ht="50.1" customHeight="1" spans="2:8">
      <c r="B2" s="61" t="s">
        <v>527</v>
      </c>
      <c r="C2" s="61"/>
      <c r="D2" s="61"/>
      <c r="E2" s="61"/>
      <c r="F2" s="61"/>
      <c r="G2" s="61"/>
      <c r="H2" s="61"/>
    </row>
    <row r="3" ht="30" customHeight="1" spans="8:8">
      <c r="H3" s="62" t="s">
        <v>2</v>
      </c>
    </row>
    <row r="4" s="59" customFormat="1" ht="39.9" customHeight="1" spans="1:8">
      <c r="A4" s="63" t="s">
        <v>446</v>
      </c>
      <c r="B4" s="63" t="s">
        <v>3</v>
      </c>
      <c r="C4" s="64" t="s">
        <v>4</v>
      </c>
      <c r="D4" s="64" t="s">
        <v>169</v>
      </c>
      <c r="E4" s="64" t="s">
        <v>6</v>
      </c>
      <c r="F4" s="64" t="s">
        <v>7</v>
      </c>
      <c r="G4" s="64" t="s">
        <v>8</v>
      </c>
      <c r="H4" s="64" t="s">
        <v>390</v>
      </c>
    </row>
    <row r="5" s="58" customFormat="1" ht="20.1" customHeight="1" spans="1:8">
      <c r="A5" s="65"/>
      <c r="B5" s="65" t="s">
        <v>528</v>
      </c>
      <c r="C5" s="65"/>
      <c r="D5" s="65"/>
      <c r="E5" s="65"/>
      <c r="F5" s="65">
        <f t="shared" ref="F5:F27" si="0">IF(D5&lt;&gt;0,ROUND(E5/D5*100,2),0)</f>
        <v>0</v>
      </c>
      <c r="G5" s="65"/>
      <c r="H5" s="65">
        <f t="shared" ref="H5:H27" si="1">ROUND(IF(G5&lt;&gt;0,(E5-G5)/G5*100,0),2)</f>
        <v>0</v>
      </c>
    </row>
    <row r="6" ht="20.1" customHeight="1" spans="1:8">
      <c r="A6" s="66"/>
      <c r="B6" s="66" t="s">
        <v>529</v>
      </c>
      <c r="C6" s="66"/>
      <c r="D6" s="66"/>
      <c r="E6" s="66"/>
      <c r="F6" s="66">
        <f t="shared" si="0"/>
        <v>0</v>
      </c>
      <c r="G6" s="66"/>
      <c r="H6" s="66">
        <f t="shared" si="1"/>
        <v>0</v>
      </c>
    </row>
    <row r="7" ht="20.1" customHeight="1" spans="1:8">
      <c r="A7" s="66"/>
      <c r="B7" s="68" t="s">
        <v>530</v>
      </c>
      <c r="C7" s="66"/>
      <c r="D7" s="66"/>
      <c r="E7" s="66"/>
      <c r="F7" s="66">
        <f t="shared" si="0"/>
        <v>0</v>
      </c>
      <c r="G7" s="66"/>
      <c r="H7" s="66">
        <f t="shared" si="1"/>
        <v>0</v>
      </c>
    </row>
    <row r="8" s="58" customFormat="1" ht="20.1" customHeight="1" spans="1:8">
      <c r="A8" s="65"/>
      <c r="B8" s="65" t="s">
        <v>531</v>
      </c>
      <c r="C8" s="65"/>
      <c r="D8" s="65"/>
      <c r="E8" s="65"/>
      <c r="F8" s="65">
        <f t="shared" si="0"/>
        <v>0</v>
      </c>
      <c r="G8" s="65"/>
      <c r="H8" s="65">
        <f t="shared" si="1"/>
        <v>0</v>
      </c>
    </row>
    <row r="9" ht="20.1" customHeight="1" spans="1:8">
      <c r="A9" s="66"/>
      <c r="B9" s="66" t="s">
        <v>532</v>
      </c>
      <c r="C9" s="66"/>
      <c r="D9" s="66"/>
      <c r="E9" s="66"/>
      <c r="F9" s="66">
        <f t="shared" si="0"/>
        <v>0</v>
      </c>
      <c r="G9" s="66"/>
      <c r="H9" s="66">
        <f t="shared" si="1"/>
        <v>0</v>
      </c>
    </row>
    <row r="10" ht="20.1" customHeight="1" spans="1:8">
      <c r="A10" s="66"/>
      <c r="B10" s="66" t="s">
        <v>533</v>
      </c>
      <c r="C10" s="66"/>
      <c r="D10" s="66"/>
      <c r="E10" s="66"/>
      <c r="F10" s="66">
        <f t="shared" si="0"/>
        <v>0</v>
      </c>
      <c r="G10" s="66"/>
      <c r="H10" s="66">
        <f t="shared" si="1"/>
        <v>0</v>
      </c>
    </row>
    <row r="11" s="58" customFormat="1" ht="20.1" customHeight="1" spans="1:8">
      <c r="A11" s="65"/>
      <c r="B11" s="65" t="s">
        <v>534</v>
      </c>
      <c r="C11" s="65"/>
      <c r="D11" s="65"/>
      <c r="E11" s="65"/>
      <c r="F11" s="65">
        <f t="shared" si="0"/>
        <v>0</v>
      </c>
      <c r="G11" s="65"/>
      <c r="H11" s="65">
        <f t="shared" si="1"/>
        <v>0</v>
      </c>
    </row>
    <row r="12" ht="20.1" customHeight="1" spans="1:8">
      <c r="A12" s="66"/>
      <c r="B12" s="66" t="s">
        <v>535</v>
      </c>
      <c r="C12" s="66"/>
      <c r="D12" s="66"/>
      <c r="E12" s="66"/>
      <c r="F12" s="66">
        <f t="shared" si="0"/>
        <v>0</v>
      </c>
      <c r="G12" s="66"/>
      <c r="H12" s="66">
        <f t="shared" si="1"/>
        <v>0</v>
      </c>
    </row>
    <row r="13" ht="20.1" customHeight="1" spans="1:8">
      <c r="A13" s="66"/>
      <c r="B13" s="68" t="s">
        <v>536</v>
      </c>
      <c r="C13" s="66"/>
      <c r="D13" s="66"/>
      <c r="E13" s="66"/>
      <c r="F13" s="66">
        <f t="shared" si="0"/>
        <v>0</v>
      </c>
      <c r="G13" s="66"/>
      <c r="H13" s="66">
        <f t="shared" si="1"/>
        <v>0</v>
      </c>
    </row>
    <row r="14" ht="20.1" customHeight="1" spans="1:8">
      <c r="A14" s="66"/>
      <c r="B14" s="68" t="s">
        <v>537</v>
      </c>
      <c r="C14" s="66"/>
      <c r="D14" s="66"/>
      <c r="E14" s="66"/>
      <c r="F14" s="66">
        <f t="shared" si="0"/>
        <v>0</v>
      </c>
      <c r="G14" s="66"/>
      <c r="H14" s="66">
        <f t="shared" si="1"/>
        <v>0</v>
      </c>
    </row>
    <row r="15" ht="20.1" customHeight="1" spans="1:8">
      <c r="A15" s="66"/>
      <c r="B15" s="68" t="s">
        <v>538</v>
      </c>
      <c r="C15" s="66"/>
      <c r="D15" s="66"/>
      <c r="E15" s="66"/>
      <c r="F15" s="66">
        <f t="shared" si="0"/>
        <v>0</v>
      </c>
      <c r="G15" s="66"/>
      <c r="H15" s="66">
        <f t="shared" si="1"/>
        <v>0</v>
      </c>
    </row>
    <row r="16" ht="20.1" customHeight="1" spans="1:8">
      <c r="A16" s="66"/>
      <c r="B16" s="68" t="s">
        <v>539</v>
      </c>
      <c r="C16" s="66"/>
      <c r="D16" s="66"/>
      <c r="E16" s="66"/>
      <c r="F16" s="66">
        <f t="shared" si="0"/>
        <v>0</v>
      </c>
      <c r="G16" s="66"/>
      <c r="H16" s="66">
        <f t="shared" si="1"/>
        <v>0</v>
      </c>
    </row>
    <row r="17" ht="20.1" customHeight="1" spans="1:8">
      <c r="A17" s="66"/>
      <c r="B17" s="68" t="s">
        <v>540</v>
      </c>
      <c r="C17" s="66"/>
      <c r="D17" s="66"/>
      <c r="E17" s="66"/>
      <c r="F17" s="66">
        <f t="shared" si="0"/>
        <v>0</v>
      </c>
      <c r="G17" s="66"/>
      <c r="H17" s="66">
        <f t="shared" si="1"/>
        <v>0</v>
      </c>
    </row>
    <row r="18" s="58" customFormat="1" ht="20.1" customHeight="1" spans="1:8">
      <c r="A18" s="65"/>
      <c r="B18" s="65" t="s">
        <v>541</v>
      </c>
      <c r="C18" s="65"/>
      <c r="D18" s="65"/>
      <c r="E18" s="65"/>
      <c r="F18" s="65">
        <f t="shared" si="0"/>
        <v>0</v>
      </c>
      <c r="G18" s="65"/>
      <c r="H18" s="65">
        <f t="shared" si="1"/>
        <v>0</v>
      </c>
    </row>
    <row r="19" ht="20.1" customHeight="1" spans="1:8">
      <c r="A19" s="66"/>
      <c r="B19" s="66" t="s">
        <v>542</v>
      </c>
      <c r="C19" s="66"/>
      <c r="D19" s="66"/>
      <c r="E19" s="66"/>
      <c r="F19" s="66">
        <f t="shared" si="0"/>
        <v>0</v>
      </c>
      <c r="G19" s="66"/>
      <c r="H19" s="66">
        <f t="shared" si="1"/>
        <v>0</v>
      </c>
    </row>
    <row r="20" ht="20.1" customHeight="1" spans="1:8">
      <c r="A20" s="66"/>
      <c r="B20" s="68" t="s">
        <v>543</v>
      </c>
      <c r="C20" s="66"/>
      <c r="D20" s="66"/>
      <c r="E20" s="66"/>
      <c r="F20" s="66">
        <f t="shared" si="0"/>
        <v>0</v>
      </c>
      <c r="G20" s="66"/>
      <c r="H20" s="66">
        <f t="shared" si="1"/>
        <v>0</v>
      </c>
    </row>
    <row r="21" ht="20.1" customHeight="1" spans="1:8">
      <c r="A21" s="66"/>
      <c r="B21" s="68" t="s">
        <v>544</v>
      </c>
      <c r="C21" s="66"/>
      <c r="D21" s="66"/>
      <c r="E21" s="66"/>
      <c r="F21" s="66">
        <f t="shared" si="0"/>
        <v>0</v>
      </c>
      <c r="G21" s="66"/>
      <c r="H21" s="66">
        <f t="shared" si="1"/>
        <v>0</v>
      </c>
    </row>
    <row r="22" s="58" customFormat="1" ht="20.1" customHeight="1" spans="1:8">
      <c r="A22" s="65"/>
      <c r="B22" s="65" t="s">
        <v>545</v>
      </c>
      <c r="C22" s="65"/>
      <c r="D22" s="65"/>
      <c r="E22" s="65"/>
      <c r="F22" s="65">
        <f t="shared" si="0"/>
        <v>0</v>
      </c>
      <c r="G22" s="65"/>
      <c r="H22" s="65">
        <f t="shared" si="1"/>
        <v>0</v>
      </c>
    </row>
    <row r="23" ht="20.1" customHeight="1" spans="1:8">
      <c r="A23" s="66"/>
      <c r="B23" s="66" t="s">
        <v>546</v>
      </c>
      <c r="C23" s="66"/>
      <c r="D23" s="66"/>
      <c r="E23" s="66"/>
      <c r="F23" s="66">
        <f t="shared" si="0"/>
        <v>0</v>
      </c>
      <c r="G23" s="66"/>
      <c r="H23" s="66">
        <f t="shared" si="1"/>
        <v>0</v>
      </c>
    </row>
    <row r="24" ht="20.1" customHeight="1" spans="1:8">
      <c r="A24" s="66"/>
      <c r="B24" s="68" t="s">
        <v>547</v>
      </c>
      <c r="C24" s="66"/>
      <c r="D24" s="66"/>
      <c r="E24" s="66"/>
      <c r="F24" s="66">
        <f t="shared" si="0"/>
        <v>0</v>
      </c>
      <c r="G24" s="66"/>
      <c r="H24" s="66">
        <f t="shared" si="1"/>
        <v>0</v>
      </c>
    </row>
    <row r="25" s="58" customFormat="1" ht="20.1" customHeight="1" spans="1:8">
      <c r="A25" s="65"/>
      <c r="B25" s="65" t="s">
        <v>548</v>
      </c>
      <c r="C25" s="65"/>
      <c r="D25" s="65"/>
      <c r="E25" s="65"/>
      <c r="F25" s="65">
        <f t="shared" si="0"/>
        <v>0</v>
      </c>
      <c r="G25" s="65"/>
      <c r="H25" s="65">
        <f t="shared" si="1"/>
        <v>0</v>
      </c>
    </row>
    <row r="26" ht="20.1" customHeight="1" spans="1:8">
      <c r="A26" s="66"/>
      <c r="B26" s="66" t="s">
        <v>549</v>
      </c>
      <c r="C26" s="66"/>
      <c r="D26" s="66"/>
      <c r="E26" s="66"/>
      <c r="F26" s="66">
        <f t="shared" si="0"/>
        <v>0</v>
      </c>
      <c r="G26" s="66"/>
      <c r="H26" s="66">
        <f t="shared" si="1"/>
        <v>0</v>
      </c>
    </row>
    <row r="27" s="58" customFormat="1" ht="20.1" customHeight="1" spans="1:8">
      <c r="A27" s="65"/>
      <c r="B27" s="63" t="s">
        <v>550</v>
      </c>
      <c r="C27" s="65"/>
      <c r="D27" s="65"/>
      <c r="E27" s="65"/>
      <c r="F27" s="65">
        <f t="shared" si="0"/>
        <v>0</v>
      </c>
      <c r="G27" s="65"/>
      <c r="H27" s="65">
        <f t="shared" si="1"/>
        <v>0</v>
      </c>
    </row>
    <row r="28" spans="2:9">
      <c r="B28" s="67"/>
      <c r="C28" s="67"/>
      <c r="D28" s="67"/>
      <c r="E28" s="67"/>
      <c r="F28" s="67"/>
      <c r="G28" s="67"/>
      <c r="H28" s="67"/>
      <c r="I28" s="69"/>
    </row>
  </sheetData>
  <mergeCells count="2">
    <mergeCell ref="B2:H2"/>
    <mergeCell ref="B28:H28"/>
  </mergeCells>
  <pageMargins left="0.7" right="0.7" top="0.75" bottom="0.75" header="0.3" footer="0.3"/>
  <headerFooter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B1" workbookViewId="0">
      <selection activeCell="B1" sqref="B1"/>
    </sheetView>
  </sheetViews>
  <sheetFormatPr defaultColWidth="9" defaultRowHeight="14.25" outlineLevelCol="7"/>
  <cols>
    <col min="1" max="1" width="10.6666666666667" style="60" hidden="1" customWidth="1"/>
    <col min="2" max="2" width="50.6666666666667" style="60" customWidth="1"/>
    <col min="3" max="6" width="13.6666666666667" style="60" customWidth="1"/>
    <col min="7" max="7" width="13.6666666666667" style="60" hidden="1" customWidth="1"/>
    <col min="8" max="8" width="13.6666666666667" style="60" customWidth="1"/>
    <col min="9" max="16384" width="9" style="60"/>
  </cols>
  <sheetData>
    <row r="1" ht="30" customHeight="1" spans="2:2">
      <c r="B1" s="58" t="s">
        <v>551</v>
      </c>
    </row>
    <row r="2" s="58" customFormat="1" ht="50.1" customHeight="1" spans="2:8">
      <c r="B2" s="61" t="s">
        <v>552</v>
      </c>
      <c r="C2" s="61"/>
      <c r="D2" s="61"/>
      <c r="E2" s="61"/>
      <c r="F2" s="61"/>
      <c r="G2" s="61"/>
      <c r="H2" s="61"/>
    </row>
    <row r="3" ht="30" customHeight="1" spans="8:8">
      <c r="H3" s="62" t="s">
        <v>2</v>
      </c>
    </row>
    <row r="4" s="59" customFormat="1" ht="39.9" customHeight="1" spans="1:8">
      <c r="A4" s="63" t="s">
        <v>446</v>
      </c>
      <c r="B4" s="63" t="s">
        <v>3</v>
      </c>
      <c r="C4" s="64" t="s">
        <v>4</v>
      </c>
      <c r="D4" s="64" t="s">
        <v>169</v>
      </c>
      <c r="E4" s="64" t="s">
        <v>6</v>
      </c>
      <c r="F4" s="64" t="s">
        <v>7</v>
      </c>
      <c r="G4" s="64" t="s">
        <v>8</v>
      </c>
      <c r="H4" s="64" t="s">
        <v>390</v>
      </c>
    </row>
    <row r="5" s="58" customFormat="1" ht="20.1" customHeight="1" spans="1:8">
      <c r="A5" s="65"/>
      <c r="B5" s="65" t="s">
        <v>553</v>
      </c>
      <c r="C5" s="65"/>
      <c r="D5" s="65"/>
      <c r="E5" s="65"/>
      <c r="F5" s="65">
        <f t="shared" ref="F5:F18" si="0">IF(D5&lt;&gt;0,ROUND(E5/D5*100,2),0)</f>
        <v>0</v>
      </c>
      <c r="G5" s="65"/>
      <c r="H5" s="65">
        <f t="shared" ref="H5:H18" si="1">ROUND(IF(G5&lt;&gt;0,(E5-G5)/G5*100,0),2)</f>
        <v>0</v>
      </c>
    </row>
    <row r="6" ht="20.1" customHeight="1" spans="1:8">
      <c r="A6" s="66"/>
      <c r="B6" s="66" t="s">
        <v>554</v>
      </c>
      <c r="C6" s="66"/>
      <c r="D6" s="66"/>
      <c r="E6" s="66"/>
      <c r="F6" s="66">
        <f t="shared" si="0"/>
        <v>0</v>
      </c>
      <c r="G6" s="66"/>
      <c r="H6" s="66">
        <f t="shared" si="1"/>
        <v>0</v>
      </c>
    </row>
    <row r="7" s="58" customFormat="1" ht="20.1" customHeight="1" spans="1:8">
      <c r="A7" s="65"/>
      <c r="B7" s="65" t="s">
        <v>555</v>
      </c>
      <c r="C7" s="65"/>
      <c r="D7" s="65"/>
      <c r="E7" s="65"/>
      <c r="F7" s="65">
        <f t="shared" si="0"/>
        <v>0</v>
      </c>
      <c r="G7" s="65"/>
      <c r="H7" s="65">
        <f t="shared" si="1"/>
        <v>0</v>
      </c>
    </row>
    <row r="8" ht="20.1" customHeight="1" spans="1:8">
      <c r="A8" s="66"/>
      <c r="B8" s="66" t="s">
        <v>556</v>
      </c>
      <c r="C8" s="66"/>
      <c r="D8" s="66"/>
      <c r="E8" s="66"/>
      <c r="F8" s="66">
        <f t="shared" si="0"/>
        <v>0</v>
      </c>
      <c r="G8" s="66"/>
      <c r="H8" s="66">
        <f t="shared" si="1"/>
        <v>0</v>
      </c>
    </row>
    <row r="9" s="58" customFormat="1" ht="20.1" customHeight="1" spans="1:8">
      <c r="A9" s="65"/>
      <c r="B9" s="65" t="s">
        <v>557</v>
      </c>
      <c r="C9" s="65"/>
      <c r="D9" s="65"/>
      <c r="E9" s="65"/>
      <c r="F9" s="65">
        <f t="shared" si="0"/>
        <v>0</v>
      </c>
      <c r="G9" s="65"/>
      <c r="H9" s="65">
        <f t="shared" si="1"/>
        <v>0</v>
      </c>
    </row>
    <row r="10" ht="20.1" customHeight="1" spans="1:8">
      <c r="A10" s="66"/>
      <c r="B10" s="66" t="s">
        <v>558</v>
      </c>
      <c r="C10" s="66"/>
      <c r="D10" s="66"/>
      <c r="E10" s="66"/>
      <c r="F10" s="66">
        <f t="shared" si="0"/>
        <v>0</v>
      </c>
      <c r="G10" s="66"/>
      <c r="H10" s="66">
        <f t="shared" si="1"/>
        <v>0</v>
      </c>
    </row>
    <row r="11" s="58" customFormat="1" ht="20.1" customHeight="1" spans="1:8">
      <c r="A11" s="65"/>
      <c r="B11" s="65" t="s">
        <v>559</v>
      </c>
      <c r="C11" s="65"/>
      <c r="D11" s="65"/>
      <c r="E11" s="65"/>
      <c r="F11" s="65">
        <f t="shared" si="0"/>
        <v>0</v>
      </c>
      <c r="G11" s="65"/>
      <c r="H11" s="65">
        <f t="shared" si="1"/>
        <v>0</v>
      </c>
    </row>
    <row r="12" ht="20.1" customHeight="1" spans="1:8">
      <c r="A12" s="66"/>
      <c r="B12" s="66" t="s">
        <v>560</v>
      </c>
      <c r="C12" s="66"/>
      <c r="D12" s="66"/>
      <c r="E12" s="66"/>
      <c r="F12" s="66">
        <f t="shared" si="0"/>
        <v>0</v>
      </c>
      <c r="G12" s="66"/>
      <c r="H12" s="66">
        <f t="shared" si="1"/>
        <v>0</v>
      </c>
    </row>
    <row r="13" s="58" customFormat="1" ht="20.1" customHeight="1" spans="1:8">
      <c r="A13" s="65"/>
      <c r="B13" s="65" t="s">
        <v>561</v>
      </c>
      <c r="C13" s="65"/>
      <c r="D13" s="65"/>
      <c r="E13" s="65"/>
      <c r="F13" s="65">
        <f t="shared" si="0"/>
        <v>0</v>
      </c>
      <c r="G13" s="65"/>
      <c r="H13" s="65">
        <f t="shared" si="1"/>
        <v>0</v>
      </c>
    </row>
    <row r="14" ht="20.1" customHeight="1" spans="1:8">
      <c r="A14" s="66"/>
      <c r="B14" s="66" t="s">
        <v>562</v>
      </c>
      <c r="C14" s="66"/>
      <c r="D14" s="66"/>
      <c r="E14" s="66"/>
      <c r="F14" s="66">
        <f t="shared" si="0"/>
        <v>0</v>
      </c>
      <c r="G14" s="66"/>
      <c r="H14" s="66">
        <f t="shared" si="1"/>
        <v>0</v>
      </c>
    </row>
    <row r="15" s="58" customFormat="1" ht="20.1" customHeight="1" spans="1:8">
      <c r="A15" s="65"/>
      <c r="B15" s="65" t="s">
        <v>563</v>
      </c>
      <c r="C15" s="65"/>
      <c r="D15" s="65"/>
      <c r="E15" s="65"/>
      <c r="F15" s="65">
        <f t="shared" si="0"/>
        <v>0</v>
      </c>
      <c r="G15" s="65"/>
      <c r="H15" s="65">
        <f t="shared" si="1"/>
        <v>0</v>
      </c>
    </row>
    <row r="16" ht="20.1" customHeight="1" spans="1:8">
      <c r="A16" s="66"/>
      <c r="B16" s="66" t="s">
        <v>564</v>
      </c>
      <c r="C16" s="66"/>
      <c r="D16" s="66"/>
      <c r="E16" s="66"/>
      <c r="F16" s="66">
        <f t="shared" si="0"/>
        <v>0</v>
      </c>
      <c r="G16" s="66"/>
      <c r="H16" s="66">
        <f t="shared" si="1"/>
        <v>0</v>
      </c>
    </row>
    <row r="17" s="58" customFormat="1" ht="20.1" customHeight="1" spans="1:8">
      <c r="A17" s="65"/>
      <c r="B17" s="63" t="s">
        <v>565</v>
      </c>
      <c r="C17" s="65"/>
      <c r="D17" s="65"/>
      <c r="E17" s="65"/>
      <c r="F17" s="65">
        <f t="shared" si="0"/>
        <v>0</v>
      </c>
      <c r="G17" s="65"/>
      <c r="H17" s="65">
        <f t="shared" si="1"/>
        <v>0</v>
      </c>
    </row>
    <row r="18" s="58" customFormat="1" ht="20.1" customHeight="1" spans="1:8">
      <c r="A18" s="65"/>
      <c r="B18" s="63" t="s">
        <v>566</v>
      </c>
      <c r="C18" s="65"/>
      <c r="D18" s="65"/>
      <c r="E18" s="65"/>
      <c r="F18" s="65">
        <f t="shared" si="0"/>
        <v>0</v>
      </c>
      <c r="G18" s="65"/>
      <c r="H18" s="65">
        <f t="shared" si="1"/>
        <v>0</v>
      </c>
    </row>
    <row r="19" spans="2:8">
      <c r="B19" s="67"/>
      <c r="C19" s="67"/>
      <c r="D19" s="67"/>
      <c r="E19" s="67"/>
      <c r="F19" s="67"/>
      <c r="G19" s="67"/>
      <c r="H19" s="67"/>
    </row>
  </sheetData>
  <mergeCells count="2">
    <mergeCell ref="B2:H2"/>
    <mergeCell ref="B19:H19"/>
  </mergeCells>
  <pageMargins left="0.7" right="0.7" top="0.75" bottom="0.75" header="0.3" footer="0.3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1" sqref="A1"/>
    </sheetView>
  </sheetViews>
  <sheetFormatPr defaultColWidth="9" defaultRowHeight="14.25" outlineLevelCol="3"/>
  <cols>
    <col min="1" max="1" width="30.625" style="30" customWidth="1"/>
    <col min="2" max="4" width="18.625" style="33" customWidth="1"/>
    <col min="5" max="16384" width="9" style="30"/>
  </cols>
  <sheetData>
    <row r="1" s="29" customFormat="1" ht="30" customHeight="1" spans="1:4">
      <c r="A1" s="29" t="s">
        <v>567</v>
      </c>
      <c r="B1" s="35"/>
      <c r="C1" s="35"/>
      <c r="D1" s="35"/>
    </row>
    <row r="2" s="29" customFormat="1" ht="50.1" customHeight="1" spans="1:4">
      <c r="A2" s="37" t="s">
        <v>568</v>
      </c>
      <c r="B2" s="37"/>
      <c r="C2" s="37"/>
      <c r="D2" s="37"/>
    </row>
    <row r="3" s="30" customFormat="1" ht="30" customHeight="1" spans="2:4">
      <c r="B3" s="33"/>
      <c r="C3" s="33"/>
      <c r="D3" s="38" t="s">
        <v>2</v>
      </c>
    </row>
    <row r="4" s="31" customFormat="1" ht="69.95" customHeight="1" spans="1:4">
      <c r="A4" s="48" t="s">
        <v>569</v>
      </c>
      <c r="B4" s="49" t="s">
        <v>570</v>
      </c>
      <c r="C4" s="50"/>
      <c r="D4" s="51"/>
    </row>
    <row r="5" s="31" customFormat="1" ht="69.95" customHeight="1" spans="1:4">
      <c r="A5" s="52"/>
      <c r="B5" s="53" t="s">
        <v>522</v>
      </c>
      <c r="C5" s="53" t="s">
        <v>571</v>
      </c>
      <c r="D5" s="41" t="s">
        <v>572</v>
      </c>
    </row>
    <row r="6" s="30" customFormat="1" ht="69.95" customHeight="1" spans="1:4">
      <c r="A6" s="54" t="s">
        <v>573</v>
      </c>
      <c r="B6" s="55">
        <v>0</v>
      </c>
      <c r="C6" s="55">
        <v>0</v>
      </c>
      <c r="D6" s="55"/>
    </row>
    <row r="7" s="30" customFormat="1" ht="69.95" customHeight="1" spans="1:4">
      <c r="A7" s="54" t="s">
        <v>574</v>
      </c>
      <c r="B7" s="55">
        <v>20000</v>
      </c>
      <c r="C7" s="55">
        <v>20000</v>
      </c>
      <c r="D7" s="55"/>
    </row>
    <row r="8" s="30" customFormat="1" ht="69.95" customHeight="1" spans="1:4">
      <c r="A8" s="54" t="s">
        <v>575</v>
      </c>
      <c r="B8" s="55">
        <v>0</v>
      </c>
      <c r="C8" s="55">
        <v>0</v>
      </c>
      <c r="D8" s="55"/>
    </row>
    <row r="9" s="30" customFormat="1" ht="69.95" customHeight="1" spans="1:4">
      <c r="A9" s="54" t="s">
        <v>576</v>
      </c>
      <c r="B9" s="55">
        <v>3364.32</v>
      </c>
      <c r="C9" s="55">
        <v>3364.32</v>
      </c>
      <c r="D9" s="55"/>
    </row>
    <row r="10" s="30" customFormat="1" ht="69.95" customHeight="1" spans="1:4">
      <c r="A10" s="54" t="s">
        <v>577</v>
      </c>
      <c r="B10" s="56">
        <v>77632.14</v>
      </c>
      <c r="C10" s="56">
        <v>77632.14</v>
      </c>
      <c r="D10" s="56"/>
    </row>
    <row r="11" s="30" customFormat="1" ht="69.95" customHeight="1" spans="1:4">
      <c r="A11" s="57" t="s">
        <v>578</v>
      </c>
      <c r="B11" s="57"/>
      <c r="C11" s="57"/>
      <c r="D11" s="57"/>
    </row>
  </sheetData>
  <mergeCells count="4">
    <mergeCell ref="A2:D2"/>
    <mergeCell ref="B4:D4"/>
    <mergeCell ref="A11:D11"/>
    <mergeCell ref="A4:A5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1" sqref="A1"/>
    </sheetView>
  </sheetViews>
  <sheetFormatPr defaultColWidth="9" defaultRowHeight="14.25" outlineLevelCol="2"/>
  <cols>
    <col min="1" max="1" width="35.625" style="30" customWidth="1"/>
    <col min="2" max="2" width="22.625" style="32" customWidth="1"/>
    <col min="3" max="3" width="22.625" style="33" customWidth="1"/>
    <col min="4" max="16384" width="9" style="30"/>
  </cols>
  <sheetData>
    <row r="1" s="29" customFormat="1" ht="30" customHeight="1" spans="1:3">
      <c r="A1" s="29" t="s">
        <v>579</v>
      </c>
      <c r="B1" s="34"/>
      <c r="C1" s="35"/>
    </row>
    <row r="2" s="29" customFormat="1" ht="50.1" customHeight="1" spans="1:3">
      <c r="A2" s="36" t="s">
        <v>580</v>
      </c>
      <c r="B2" s="37"/>
      <c r="C2" s="37"/>
    </row>
    <row r="3" s="30" customFormat="1" ht="30" customHeight="1" spans="2:3">
      <c r="B3" s="32"/>
      <c r="C3" s="38" t="s">
        <v>2</v>
      </c>
    </row>
    <row r="4" s="31" customFormat="1" ht="69.95" customHeight="1" spans="1:3">
      <c r="A4" s="39" t="s">
        <v>581</v>
      </c>
      <c r="B4" s="40" t="s">
        <v>582</v>
      </c>
      <c r="C4" s="41" t="s">
        <v>583</v>
      </c>
    </row>
    <row r="5" s="30" customFormat="1" ht="50.1" customHeight="1" spans="1:3">
      <c r="A5" s="8" t="s">
        <v>584</v>
      </c>
      <c r="B5" s="42">
        <v>88706.47</v>
      </c>
      <c r="C5" s="43">
        <v>77632.14</v>
      </c>
    </row>
    <row r="6" s="30" customFormat="1" ht="50.1" customHeight="1" spans="1:3">
      <c r="A6" s="8"/>
      <c r="B6" s="42"/>
      <c r="C6" s="43"/>
    </row>
    <row r="7" s="30" customFormat="1" ht="50.1" customHeight="1" spans="1:3">
      <c r="A7" s="8"/>
      <c r="B7" s="42"/>
      <c r="C7" s="43"/>
    </row>
    <row r="8" s="30" customFormat="1" ht="50.1" customHeight="1" spans="1:3">
      <c r="A8" s="8"/>
      <c r="B8" s="42"/>
      <c r="C8" s="43"/>
    </row>
    <row r="9" s="30" customFormat="1" ht="50.1" customHeight="1" spans="1:3">
      <c r="A9" s="8"/>
      <c r="B9" s="42"/>
      <c r="C9" s="43"/>
    </row>
    <row r="10" s="30" customFormat="1" ht="50.1" customHeight="1" spans="1:3">
      <c r="A10" s="8"/>
      <c r="B10" s="42"/>
      <c r="C10" s="43"/>
    </row>
    <row r="11" s="30" customFormat="1" ht="50.1" customHeight="1" spans="1:3">
      <c r="A11" s="44"/>
      <c r="B11" s="42"/>
      <c r="C11" s="43"/>
    </row>
    <row r="12" s="30" customFormat="1" ht="50.1" customHeight="1" spans="1:3">
      <c r="A12" s="45" t="s">
        <v>228</v>
      </c>
      <c r="B12" s="46">
        <f>SUM(B5:B10)</f>
        <v>88706.47</v>
      </c>
      <c r="C12" s="47">
        <f>SUM(C5:C10)</f>
        <v>77632.14</v>
      </c>
    </row>
  </sheetData>
  <mergeCells count="1">
    <mergeCell ref="A2:C2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A1" sqref="A1"/>
    </sheetView>
  </sheetViews>
  <sheetFormatPr defaultColWidth="8.5" defaultRowHeight="13.5" outlineLevelCol="5"/>
  <cols>
    <col min="1" max="1" width="30.625" style="14" customWidth="1"/>
    <col min="2" max="6" width="12.625" style="14" customWidth="1"/>
    <col min="7" max="256" width="8.5" style="14"/>
    <col min="257" max="257" width="30.625" style="14" customWidth="1"/>
    <col min="258" max="262" width="12.625" style="14" customWidth="1"/>
    <col min="263" max="512" width="8.5" style="14"/>
    <col min="513" max="513" width="30.625" style="14" customWidth="1"/>
    <col min="514" max="518" width="12.625" style="14" customWidth="1"/>
    <col min="519" max="768" width="8.5" style="14"/>
    <col min="769" max="769" width="30.625" style="14" customWidth="1"/>
    <col min="770" max="774" width="12.625" style="14" customWidth="1"/>
    <col min="775" max="1024" width="8.5" style="14"/>
    <col min="1025" max="1025" width="30.625" style="14" customWidth="1"/>
    <col min="1026" max="1030" width="12.625" style="14" customWidth="1"/>
    <col min="1031" max="1280" width="8.5" style="14"/>
    <col min="1281" max="1281" width="30.625" style="14" customWidth="1"/>
    <col min="1282" max="1286" width="12.625" style="14" customWidth="1"/>
    <col min="1287" max="1536" width="8.5" style="14"/>
    <col min="1537" max="1537" width="30.625" style="14" customWidth="1"/>
    <col min="1538" max="1542" width="12.625" style="14" customWidth="1"/>
    <col min="1543" max="1792" width="8.5" style="14"/>
    <col min="1793" max="1793" width="30.625" style="14" customWidth="1"/>
    <col min="1794" max="1798" width="12.625" style="14" customWidth="1"/>
    <col min="1799" max="2048" width="8.5" style="14"/>
    <col min="2049" max="2049" width="30.625" style="14" customWidth="1"/>
    <col min="2050" max="2054" width="12.625" style="14" customWidth="1"/>
    <col min="2055" max="2304" width="8.5" style="14"/>
    <col min="2305" max="2305" width="30.625" style="14" customWidth="1"/>
    <col min="2306" max="2310" width="12.625" style="14" customWidth="1"/>
    <col min="2311" max="2560" width="8.5" style="14"/>
    <col min="2561" max="2561" width="30.625" style="14" customWidth="1"/>
    <col min="2562" max="2566" width="12.625" style="14" customWidth="1"/>
    <col min="2567" max="2816" width="8.5" style="14"/>
    <col min="2817" max="2817" width="30.625" style="14" customWidth="1"/>
    <col min="2818" max="2822" width="12.625" style="14" customWidth="1"/>
    <col min="2823" max="3072" width="8.5" style="14"/>
    <col min="3073" max="3073" width="30.625" style="14" customWidth="1"/>
    <col min="3074" max="3078" width="12.625" style="14" customWidth="1"/>
    <col min="3079" max="3328" width="8.5" style="14"/>
    <col min="3329" max="3329" width="30.625" style="14" customWidth="1"/>
    <col min="3330" max="3334" width="12.625" style="14" customWidth="1"/>
    <col min="3335" max="3584" width="8.5" style="14"/>
    <col min="3585" max="3585" width="30.625" style="14" customWidth="1"/>
    <col min="3586" max="3590" width="12.625" style="14" customWidth="1"/>
    <col min="3591" max="3840" width="8.5" style="14"/>
    <col min="3841" max="3841" width="30.625" style="14" customWidth="1"/>
    <col min="3842" max="3846" width="12.625" style="14" customWidth="1"/>
    <col min="3847" max="4096" width="8.5" style="14"/>
    <col min="4097" max="4097" width="30.625" style="14" customWidth="1"/>
    <col min="4098" max="4102" width="12.625" style="14" customWidth="1"/>
    <col min="4103" max="4352" width="8.5" style="14"/>
    <col min="4353" max="4353" width="30.625" style="14" customWidth="1"/>
    <col min="4354" max="4358" width="12.625" style="14" customWidth="1"/>
    <col min="4359" max="4608" width="8.5" style="14"/>
    <col min="4609" max="4609" width="30.625" style="14" customWidth="1"/>
    <col min="4610" max="4614" width="12.625" style="14" customWidth="1"/>
    <col min="4615" max="4864" width="8.5" style="14"/>
    <col min="4865" max="4865" width="30.625" style="14" customWidth="1"/>
    <col min="4866" max="4870" width="12.625" style="14" customWidth="1"/>
    <col min="4871" max="5120" width="8.5" style="14"/>
    <col min="5121" max="5121" width="30.625" style="14" customWidth="1"/>
    <col min="5122" max="5126" width="12.625" style="14" customWidth="1"/>
    <col min="5127" max="5376" width="8.5" style="14"/>
    <col min="5377" max="5377" width="30.625" style="14" customWidth="1"/>
    <col min="5378" max="5382" width="12.625" style="14" customWidth="1"/>
    <col min="5383" max="5632" width="8.5" style="14"/>
    <col min="5633" max="5633" width="30.625" style="14" customWidth="1"/>
    <col min="5634" max="5638" width="12.625" style="14" customWidth="1"/>
    <col min="5639" max="5888" width="8.5" style="14"/>
    <col min="5889" max="5889" width="30.625" style="14" customWidth="1"/>
    <col min="5890" max="5894" width="12.625" style="14" customWidth="1"/>
    <col min="5895" max="6144" width="8.5" style="14"/>
    <col min="6145" max="6145" width="30.625" style="14" customWidth="1"/>
    <col min="6146" max="6150" width="12.625" style="14" customWidth="1"/>
    <col min="6151" max="6400" width="8.5" style="14"/>
    <col min="6401" max="6401" width="30.625" style="14" customWidth="1"/>
    <col min="6402" max="6406" width="12.625" style="14" customWidth="1"/>
    <col min="6407" max="6656" width="8.5" style="14"/>
    <col min="6657" max="6657" width="30.625" style="14" customWidth="1"/>
    <col min="6658" max="6662" width="12.625" style="14" customWidth="1"/>
    <col min="6663" max="6912" width="8.5" style="14"/>
    <col min="6913" max="6913" width="30.625" style="14" customWidth="1"/>
    <col min="6914" max="6918" width="12.625" style="14" customWidth="1"/>
    <col min="6919" max="7168" width="8.5" style="14"/>
    <col min="7169" max="7169" width="30.625" style="14" customWidth="1"/>
    <col min="7170" max="7174" width="12.625" style="14" customWidth="1"/>
    <col min="7175" max="7424" width="8.5" style="14"/>
    <col min="7425" max="7425" width="30.625" style="14" customWidth="1"/>
    <col min="7426" max="7430" width="12.625" style="14" customWidth="1"/>
    <col min="7431" max="7680" width="8.5" style="14"/>
    <col min="7681" max="7681" width="30.625" style="14" customWidth="1"/>
    <col min="7682" max="7686" width="12.625" style="14" customWidth="1"/>
    <col min="7687" max="7936" width="8.5" style="14"/>
    <col min="7937" max="7937" width="30.625" style="14" customWidth="1"/>
    <col min="7938" max="7942" width="12.625" style="14" customWidth="1"/>
    <col min="7943" max="8192" width="8.5" style="14"/>
    <col min="8193" max="8193" width="30.625" style="14" customWidth="1"/>
    <col min="8194" max="8198" width="12.625" style="14" customWidth="1"/>
    <col min="8199" max="8448" width="8.5" style="14"/>
    <col min="8449" max="8449" width="30.625" style="14" customWidth="1"/>
    <col min="8450" max="8454" width="12.625" style="14" customWidth="1"/>
    <col min="8455" max="8704" width="8.5" style="14"/>
    <col min="8705" max="8705" width="30.625" style="14" customWidth="1"/>
    <col min="8706" max="8710" width="12.625" style="14" customWidth="1"/>
    <col min="8711" max="8960" width="8.5" style="14"/>
    <col min="8961" max="8961" width="30.625" style="14" customWidth="1"/>
    <col min="8962" max="8966" width="12.625" style="14" customWidth="1"/>
    <col min="8967" max="9216" width="8.5" style="14"/>
    <col min="9217" max="9217" width="30.625" style="14" customWidth="1"/>
    <col min="9218" max="9222" width="12.625" style="14" customWidth="1"/>
    <col min="9223" max="9472" width="8.5" style="14"/>
    <col min="9473" max="9473" width="30.625" style="14" customWidth="1"/>
    <col min="9474" max="9478" width="12.625" style="14" customWidth="1"/>
    <col min="9479" max="9728" width="8.5" style="14"/>
    <col min="9729" max="9729" width="30.625" style="14" customWidth="1"/>
    <col min="9730" max="9734" width="12.625" style="14" customWidth="1"/>
    <col min="9735" max="9984" width="8.5" style="14"/>
    <col min="9985" max="9985" width="30.625" style="14" customWidth="1"/>
    <col min="9986" max="9990" width="12.625" style="14" customWidth="1"/>
    <col min="9991" max="10240" width="8.5" style="14"/>
    <col min="10241" max="10241" width="30.625" style="14" customWidth="1"/>
    <col min="10242" max="10246" width="12.625" style="14" customWidth="1"/>
    <col min="10247" max="10496" width="8.5" style="14"/>
    <col min="10497" max="10497" width="30.625" style="14" customWidth="1"/>
    <col min="10498" max="10502" width="12.625" style="14" customWidth="1"/>
    <col min="10503" max="10752" width="8.5" style="14"/>
    <col min="10753" max="10753" width="30.625" style="14" customWidth="1"/>
    <col min="10754" max="10758" width="12.625" style="14" customWidth="1"/>
    <col min="10759" max="11008" width="8.5" style="14"/>
    <col min="11009" max="11009" width="30.625" style="14" customWidth="1"/>
    <col min="11010" max="11014" width="12.625" style="14" customWidth="1"/>
    <col min="11015" max="11264" width="8.5" style="14"/>
    <col min="11265" max="11265" width="30.625" style="14" customWidth="1"/>
    <col min="11266" max="11270" width="12.625" style="14" customWidth="1"/>
    <col min="11271" max="11520" width="8.5" style="14"/>
    <col min="11521" max="11521" width="30.625" style="14" customWidth="1"/>
    <col min="11522" max="11526" width="12.625" style="14" customWidth="1"/>
    <col min="11527" max="11776" width="8.5" style="14"/>
    <col min="11777" max="11777" width="30.625" style="14" customWidth="1"/>
    <col min="11778" max="11782" width="12.625" style="14" customWidth="1"/>
    <col min="11783" max="12032" width="8.5" style="14"/>
    <col min="12033" max="12033" width="30.625" style="14" customWidth="1"/>
    <col min="12034" max="12038" width="12.625" style="14" customWidth="1"/>
    <col min="12039" max="12288" width="8.5" style="14"/>
    <col min="12289" max="12289" width="30.625" style="14" customWidth="1"/>
    <col min="12290" max="12294" width="12.625" style="14" customWidth="1"/>
    <col min="12295" max="12544" width="8.5" style="14"/>
    <col min="12545" max="12545" width="30.625" style="14" customWidth="1"/>
    <col min="12546" max="12550" width="12.625" style="14" customWidth="1"/>
    <col min="12551" max="12800" width="8.5" style="14"/>
    <col min="12801" max="12801" width="30.625" style="14" customWidth="1"/>
    <col min="12802" max="12806" width="12.625" style="14" customWidth="1"/>
    <col min="12807" max="13056" width="8.5" style="14"/>
    <col min="13057" max="13057" width="30.625" style="14" customWidth="1"/>
    <col min="13058" max="13062" width="12.625" style="14" customWidth="1"/>
    <col min="13063" max="13312" width="8.5" style="14"/>
    <col min="13313" max="13313" width="30.625" style="14" customWidth="1"/>
    <col min="13314" max="13318" width="12.625" style="14" customWidth="1"/>
    <col min="13319" max="13568" width="8.5" style="14"/>
    <col min="13569" max="13569" width="30.625" style="14" customWidth="1"/>
    <col min="13570" max="13574" width="12.625" style="14" customWidth="1"/>
    <col min="13575" max="13824" width="8.5" style="14"/>
    <col min="13825" max="13825" width="30.625" style="14" customWidth="1"/>
    <col min="13826" max="13830" width="12.625" style="14" customWidth="1"/>
    <col min="13831" max="14080" width="8.5" style="14"/>
    <col min="14081" max="14081" width="30.625" style="14" customWidth="1"/>
    <col min="14082" max="14086" width="12.625" style="14" customWidth="1"/>
    <col min="14087" max="14336" width="8.5" style="14"/>
    <col min="14337" max="14337" width="30.625" style="14" customWidth="1"/>
    <col min="14338" max="14342" width="12.625" style="14" customWidth="1"/>
    <col min="14343" max="14592" width="8.5" style="14"/>
    <col min="14593" max="14593" width="30.625" style="14" customWidth="1"/>
    <col min="14594" max="14598" width="12.625" style="14" customWidth="1"/>
    <col min="14599" max="14848" width="8.5" style="14"/>
    <col min="14849" max="14849" width="30.625" style="14" customWidth="1"/>
    <col min="14850" max="14854" width="12.625" style="14" customWidth="1"/>
    <col min="14855" max="15104" width="8.5" style="14"/>
    <col min="15105" max="15105" width="30.625" style="14" customWidth="1"/>
    <col min="15106" max="15110" width="12.625" style="14" customWidth="1"/>
    <col min="15111" max="15360" width="8.5" style="14"/>
    <col min="15361" max="15361" width="30.625" style="14" customWidth="1"/>
    <col min="15362" max="15366" width="12.625" style="14" customWidth="1"/>
    <col min="15367" max="15616" width="8.5" style="14"/>
    <col min="15617" max="15617" width="30.625" style="14" customWidth="1"/>
    <col min="15618" max="15622" width="12.625" style="14" customWidth="1"/>
    <col min="15623" max="15872" width="8.5" style="14"/>
    <col min="15873" max="15873" width="30.625" style="14" customWidth="1"/>
    <col min="15874" max="15878" width="12.625" style="14" customWidth="1"/>
    <col min="15879" max="16128" width="8.5" style="14"/>
    <col min="16129" max="16129" width="30.625" style="14" customWidth="1"/>
    <col min="16130" max="16134" width="12.625" style="14" customWidth="1"/>
    <col min="16135" max="16384" width="8.5" style="14"/>
  </cols>
  <sheetData>
    <row r="1" s="14" customFormat="1" ht="50.1" customHeight="1" spans="1:1">
      <c r="A1" s="17" t="s">
        <v>585</v>
      </c>
    </row>
    <row r="2" s="14" customFormat="1" ht="50.1" customHeight="1" spans="1:6">
      <c r="A2" s="18" t="s">
        <v>586</v>
      </c>
      <c r="B2" s="18"/>
      <c r="C2" s="18"/>
      <c r="D2" s="18"/>
      <c r="E2" s="18"/>
      <c r="F2" s="18"/>
    </row>
    <row r="3" s="14" customFormat="1" ht="50.1" customHeight="1" spans="1:6">
      <c r="A3" s="19"/>
      <c r="B3" s="19"/>
      <c r="C3" s="19"/>
      <c r="D3" s="19"/>
      <c r="E3" s="19"/>
      <c r="F3" s="20" t="s">
        <v>2</v>
      </c>
    </row>
    <row r="4" s="15" customFormat="1" ht="50.1" customHeight="1" spans="1:6">
      <c r="A4" s="21" t="s">
        <v>569</v>
      </c>
      <c r="B4" s="22" t="s">
        <v>587</v>
      </c>
      <c r="C4" s="22"/>
      <c r="D4" s="22"/>
      <c r="E4" s="22"/>
      <c r="F4" s="22" t="s">
        <v>588</v>
      </c>
    </row>
    <row r="5" s="15" customFormat="1" ht="50.1" customHeight="1" spans="1:6">
      <c r="A5" s="23"/>
      <c r="B5" s="22" t="s">
        <v>522</v>
      </c>
      <c r="C5" s="22" t="s">
        <v>589</v>
      </c>
      <c r="D5" s="22" t="s">
        <v>571</v>
      </c>
      <c r="E5" s="22" t="s">
        <v>590</v>
      </c>
      <c r="F5" s="22"/>
    </row>
    <row r="6" s="15" customFormat="1" ht="50.1" customHeight="1" spans="1:6">
      <c r="A6" s="24" t="s">
        <v>573</v>
      </c>
      <c r="B6" s="25">
        <f t="shared" ref="B6:B10" si="0">C6+D6+E6</f>
        <v>0</v>
      </c>
      <c r="C6" s="26">
        <v>0</v>
      </c>
      <c r="D6" s="25">
        <v>0</v>
      </c>
      <c r="E6" s="25">
        <v>0</v>
      </c>
      <c r="F6" s="25"/>
    </row>
    <row r="7" s="15" customFormat="1" ht="50.1" customHeight="1" spans="1:6">
      <c r="A7" s="24" t="s">
        <v>574</v>
      </c>
      <c r="B7" s="25">
        <f t="shared" si="0"/>
        <v>20400</v>
      </c>
      <c r="C7" s="25">
        <v>400</v>
      </c>
      <c r="D7" s="25">
        <v>20000</v>
      </c>
      <c r="E7" s="25">
        <v>0</v>
      </c>
      <c r="F7" s="25"/>
    </row>
    <row r="8" s="15" customFormat="1" ht="50.1" customHeight="1" spans="1:6">
      <c r="A8" s="24" t="s">
        <v>575</v>
      </c>
      <c r="B8" s="25">
        <f t="shared" si="0"/>
        <v>0</v>
      </c>
      <c r="C8" s="25">
        <v>0</v>
      </c>
      <c r="D8" s="25">
        <v>0</v>
      </c>
      <c r="E8" s="25">
        <v>0</v>
      </c>
      <c r="F8" s="25"/>
    </row>
    <row r="9" s="15" customFormat="1" ht="50.1" customHeight="1" spans="1:6">
      <c r="A9" s="24" t="s">
        <v>576</v>
      </c>
      <c r="B9" s="25">
        <f t="shared" si="0"/>
        <v>26993.15</v>
      </c>
      <c r="C9" s="25">
        <v>23408.83</v>
      </c>
      <c r="D9" s="25">
        <v>3584.32</v>
      </c>
      <c r="E9" s="25">
        <v>0</v>
      </c>
      <c r="F9" s="25"/>
    </row>
    <row r="10" s="15" customFormat="1" ht="50.1" customHeight="1" spans="1:6">
      <c r="A10" s="24" t="s">
        <v>577</v>
      </c>
      <c r="B10" s="25">
        <f t="shared" si="0"/>
        <v>174613.75</v>
      </c>
      <c r="C10" s="25">
        <v>96981.61</v>
      </c>
      <c r="D10" s="25">
        <v>77632.14</v>
      </c>
      <c r="E10" s="25">
        <v>0</v>
      </c>
      <c r="F10" s="25"/>
    </row>
    <row r="11" s="16" customFormat="1" ht="50.1" customHeight="1" spans="1:6">
      <c r="A11" s="27" t="s">
        <v>591</v>
      </c>
      <c r="B11" s="27"/>
      <c r="C11" s="27"/>
      <c r="D11" s="27"/>
      <c r="E11" s="27"/>
      <c r="F11" s="27"/>
    </row>
    <row r="29" s="14" customFormat="1" spans="1:1">
      <c r="A29" s="28"/>
    </row>
  </sheetData>
  <mergeCells count="5">
    <mergeCell ref="A2:F2"/>
    <mergeCell ref="B4:E4"/>
    <mergeCell ref="A11:F11"/>
    <mergeCell ref="A4:A5"/>
    <mergeCell ref="F4:F5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1" sqref="$A1:$XFD1048576"/>
    </sheetView>
  </sheetViews>
  <sheetFormatPr defaultColWidth="9" defaultRowHeight="14.25" outlineLevelCol="3"/>
  <cols>
    <col min="1" max="1" width="35.6666666666667" style="72" customWidth="1"/>
    <col min="2" max="2" width="15.6666666666667" style="223" customWidth="1"/>
    <col min="3" max="3" width="35.6666666666667" style="72" customWidth="1"/>
    <col min="4" max="4" width="15.6666666666667" style="223" customWidth="1"/>
    <col min="5" max="16384" width="9" style="72"/>
  </cols>
  <sheetData>
    <row r="1" s="70" customFormat="1" ht="30" customHeight="1" spans="1:4">
      <c r="A1" s="70" t="s">
        <v>74</v>
      </c>
      <c r="B1" s="71"/>
      <c r="D1" s="71"/>
    </row>
    <row r="2" s="70" customFormat="1" ht="50.1" customHeight="1" spans="1:4">
      <c r="A2" s="73" t="s">
        <v>75</v>
      </c>
      <c r="B2" s="73"/>
      <c r="C2" s="73"/>
      <c r="D2" s="73"/>
    </row>
    <row r="3" ht="30" customHeight="1" spans="4:4">
      <c r="D3" s="223" t="s">
        <v>2</v>
      </c>
    </row>
    <row r="4" s="71" customFormat="1" ht="39.9" customHeight="1" spans="1:4">
      <c r="A4" s="224" t="s">
        <v>76</v>
      </c>
      <c r="B4" s="77" t="s">
        <v>6</v>
      </c>
      <c r="C4" s="224" t="s">
        <v>77</v>
      </c>
      <c r="D4" s="77" t="s">
        <v>6</v>
      </c>
    </row>
    <row r="5" s="70" customFormat="1" ht="27" customHeight="1" spans="1:4">
      <c r="A5" s="79" t="s">
        <v>78</v>
      </c>
      <c r="B5" s="225">
        <v>36809</v>
      </c>
      <c r="C5" s="79" t="s">
        <v>79</v>
      </c>
      <c r="D5" s="225">
        <v>67279</v>
      </c>
    </row>
    <row r="6" s="70" customFormat="1" ht="27" customHeight="1" spans="1:4">
      <c r="A6" s="79" t="s">
        <v>80</v>
      </c>
      <c r="B6" s="226">
        <f>B7+B12</f>
        <v>39581</v>
      </c>
      <c r="C6" s="79" t="s">
        <v>81</v>
      </c>
      <c r="D6" s="225">
        <v>9445</v>
      </c>
    </row>
    <row r="7" ht="27" customHeight="1" spans="1:4">
      <c r="A7" s="82" t="s">
        <v>82</v>
      </c>
      <c r="B7" s="227">
        <v>24039</v>
      </c>
      <c r="C7" s="82" t="s">
        <v>83</v>
      </c>
      <c r="D7" s="228">
        <v>8104</v>
      </c>
    </row>
    <row r="8" ht="27" customHeight="1" spans="1:4">
      <c r="A8" s="82" t="s">
        <v>84</v>
      </c>
      <c r="B8" s="227"/>
      <c r="C8" s="82" t="s">
        <v>85</v>
      </c>
      <c r="D8" s="227"/>
    </row>
    <row r="9" ht="27" customHeight="1" spans="1:4">
      <c r="A9" s="82" t="s">
        <v>86</v>
      </c>
      <c r="B9" s="227">
        <v>15483</v>
      </c>
      <c r="C9" s="82" t="s">
        <v>87</v>
      </c>
      <c r="D9" s="227">
        <v>8104</v>
      </c>
    </row>
    <row r="10" ht="27" customHeight="1" spans="1:4">
      <c r="A10" s="82" t="s">
        <v>88</v>
      </c>
      <c r="B10" s="227">
        <v>8556</v>
      </c>
      <c r="C10" s="82" t="s">
        <v>89</v>
      </c>
      <c r="D10" s="227"/>
    </row>
    <row r="11" ht="27" customHeight="1" spans="1:4">
      <c r="A11" s="82" t="s">
        <v>90</v>
      </c>
      <c r="B11" s="227"/>
      <c r="C11" s="82" t="s">
        <v>91</v>
      </c>
      <c r="D11" s="227"/>
    </row>
    <row r="12" ht="27" customHeight="1" spans="1:4">
      <c r="A12" s="82" t="s">
        <v>92</v>
      </c>
      <c r="B12" s="227">
        <v>15542</v>
      </c>
      <c r="C12" s="82" t="s">
        <v>93</v>
      </c>
      <c r="D12" s="229">
        <v>1341</v>
      </c>
    </row>
    <row r="13" ht="27" customHeight="1" spans="1:4">
      <c r="A13" s="82" t="s">
        <v>94</v>
      </c>
      <c r="B13" s="227"/>
      <c r="C13" s="82" t="s">
        <v>95</v>
      </c>
      <c r="D13" s="229"/>
    </row>
    <row r="14" ht="27" customHeight="1" spans="1:4">
      <c r="A14" s="82" t="s">
        <v>96</v>
      </c>
      <c r="B14" s="227"/>
      <c r="C14" s="82" t="s">
        <v>97</v>
      </c>
      <c r="D14" s="229"/>
    </row>
    <row r="15" ht="27" customHeight="1" spans="1:4">
      <c r="A15" s="82" t="s">
        <v>98</v>
      </c>
      <c r="B15" s="227"/>
      <c r="C15" s="82" t="s">
        <v>99</v>
      </c>
      <c r="D15" s="229"/>
    </row>
    <row r="16" ht="27" customHeight="1" spans="1:4">
      <c r="A16" s="82" t="s">
        <v>100</v>
      </c>
      <c r="B16" s="227">
        <v>15542</v>
      </c>
      <c r="C16" s="82" t="s">
        <v>101</v>
      </c>
      <c r="D16" s="229"/>
    </row>
    <row r="17" ht="27" customHeight="1" spans="1:4">
      <c r="A17" s="82" t="s">
        <v>102</v>
      </c>
      <c r="B17" s="230"/>
      <c r="C17" s="79" t="s">
        <v>103</v>
      </c>
      <c r="D17" s="226">
        <v>23409</v>
      </c>
    </row>
    <row r="18" ht="27" customHeight="1" spans="1:4">
      <c r="A18" s="82" t="s">
        <v>104</v>
      </c>
      <c r="B18" s="227"/>
      <c r="C18" s="82" t="s">
        <v>105</v>
      </c>
      <c r="D18" s="227">
        <v>23409</v>
      </c>
    </row>
    <row r="19" ht="27" customHeight="1" spans="1:4">
      <c r="A19" s="82" t="s">
        <v>106</v>
      </c>
      <c r="B19" s="227"/>
      <c r="C19" s="82"/>
      <c r="D19" s="229"/>
    </row>
    <row r="20" ht="27" customHeight="1" spans="1:4">
      <c r="A20" s="79" t="s">
        <v>107</v>
      </c>
      <c r="B20" s="226">
        <v>23808</v>
      </c>
      <c r="C20" s="82"/>
      <c r="D20" s="229"/>
    </row>
    <row r="21" ht="27" customHeight="1" spans="1:4">
      <c r="A21" s="82" t="s">
        <v>108</v>
      </c>
      <c r="B21" s="227">
        <v>23808</v>
      </c>
      <c r="C21" s="82"/>
      <c r="D21" s="229"/>
    </row>
    <row r="22" ht="27" customHeight="1" spans="1:4">
      <c r="A22" s="82" t="s">
        <v>109</v>
      </c>
      <c r="B22" s="227">
        <v>23808</v>
      </c>
      <c r="C22" s="82"/>
      <c r="D22" s="229"/>
    </row>
    <row r="23" ht="27" customHeight="1" spans="1:4">
      <c r="A23" s="82" t="s">
        <v>110</v>
      </c>
      <c r="B23" s="227"/>
      <c r="C23" s="82"/>
      <c r="D23" s="229"/>
    </row>
    <row r="24" ht="27" customHeight="1" spans="1:4">
      <c r="A24" s="82"/>
      <c r="B24" s="226"/>
      <c r="C24" s="82"/>
      <c r="D24" s="229"/>
    </row>
    <row r="25" s="70" customFormat="1" ht="27" customHeight="1" spans="1:4">
      <c r="A25" s="224" t="s">
        <v>111</v>
      </c>
      <c r="B25" s="226">
        <f>B5+B6+B20</f>
        <v>100198</v>
      </c>
      <c r="C25" s="224" t="s">
        <v>112</v>
      </c>
      <c r="D25" s="226">
        <f>D5+D6+D17</f>
        <v>100133</v>
      </c>
    </row>
    <row r="26" ht="27" customHeight="1" spans="1:4">
      <c r="A26" s="82"/>
      <c r="B26" s="229"/>
      <c r="C26" s="79" t="s">
        <v>113</v>
      </c>
      <c r="D26" s="229">
        <v>65</v>
      </c>
    </row>
    <row r="27" ht="27" customHeight="1" spans="1:4">
      <c r="A27" s="82"/>
      <c r="B27" s="229"/>
      <c r="C27" s="79" t="s">
        <v>114</v>
      </c>
      <c r="D27" s="229">
        <v>65</v>
      </c>
    </row>
  </sheetData>
  <mergeCells count="1">
    <mergeCell ref="A2:D2"/>
  </mergeCells>
  <pageMargins left="0.7" right="0.7" top="0.75" bottom="0.75" header="0.3" footer="0.3"/>
  <pageSetup paperSize="9" orientation="portrait" horizontalDpi="200" verticalDpi="3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selection activeCell="I7" sqref="I7"/>
    </sheetView>
  </sheetViews>
  <sheetFormatPr defaultColWidth="9" defaultRowHeight="13.5" outlineLevelCol="2"/>
  <cols>
    <col min="1" max="1" width="35.625" style="1" customWidth="1"/>
    <col min="2" max="3" width="25.625" style="1" customWidth="1"/>
    <col min="4" max="256" width="9" style="2"/>
    <col min="257" max="257" width="35.625" style="2" customWidth="1"/>
    <col min="258" max="259" width="25.625" style="2" customWidth="1"/>
    <col min="260" max="512" width="9" style="2"/>
    <col min="513" max="513" width="35.625" style="2" customWidth="1"/>
    <col min="514" max="515" width="25.625" style="2" customWidth="1"/>
    <col min="516" max="768" width="9" style="2"/>
    <col min="769" max="769" width="35.625" style="2" customWidth="1"/>
    <col min="770" max="771" width="25.625" style="2" customWidth="1"/>
    <col min="772" max="1024" width="9" style="2"/>
    <col min="1025" max="1025" width="35.625" style="2" customWidth="1"/>
    <col min="1026" max="1027" width="25.625" style="2" customWidth="1"/>
    <col min="1028" max="1280" width="9" style="2"/>
    <col min="1281" max="1281" width="35.625" style="2" customWidth="1"/>
    <col min="1282" max="1283" width="25.625" style="2" customWidth="1"/>
    <col min="1284" max="1536" width="9" style="2"/>
    <col min="1537" max="1537" width="35.625" style="2" customWidth="1"/>
    <col min="1538" max="1539" width="25.625" style="2" customWidth="1"/>
    <col min="1540" max="1792" width="9" style="2"/>
    <col min="1793" max="1793" width="35.625" style="2" customWidth="1"/>
    <col min="1794" max="1795" width="25.625" style="2" customWidth="1"/>
    <col min="1796" max="2048" width="9" style="2"/>
    <col min="2049" max="2049" width="35.625" style="2" customWidth="1"/>
    <col min="2050" max="2051" width="25.625" style="2" customWidth="1"/>
    <col min="2052" max="2304" width="9" style="2"/>
    <col min="2305" max="2305" width="35.625" style="2" customWidth="1"/>
    <col min="2306" max="2307" width="25.625" style="2" customWidth="1"/>
    <col min="2308" max="2560" width="9" style="2"/>
    <col min="2561" max="2561" width="35.625" style="2" customWidth="1"/>
    <col min="2562" max="2563" width="25.625" style="2" customWidth="1"/>
    <col min="2564" max="2816" width="9" style="2"/>
    <col min="2817" max="2817" width="35.625" style="2" customWidth="1"/>
    <col min="2818" max="2819" width="25.625" style="2" customWidth="1"/>
    <col min="2820" max="3072" width="9" style="2"/>
    <col min="3073" max="3073" width="35.625" style="2" customWidth="1"/>
    <col min="3074" max="3075" width="25.625" style="2" customWidth="1"/>
    <col min="3076" max="3328" width="9" style="2"/>
    <col min="3329" max="3329" width="35.625" style="2" customWidth="1"/>
    <col min="3330" max="3331" width="25.625" style="2" customWidth="1"/>
    <col min="3332" max="3584" width="9" style="2"/>
    <col min="3585" max="3585" width="35.625" style="2" customWidth="1"/>
    <col min="3586" max="3587" width="25.625" style="2" customWidth="1"/>
    <col min="3588" max="3840" width="9" style="2"/>
    <col min="3841" max="3841" width="35.625" style="2" customWidth="1"/>
    <col min="3842" max="3843" width="25.625" style="2" customWidth="1"/>
    <col min="3844" max="4096" width="9" style="2"/>
    <col min="4097" max="4097" width="35.625" style="2" customWidth="1"/>
    <col min="4098" max="4099" width="25.625" style="2" customWidth="1"/>
    <col min="4100" max="4352" width="9" style="2"/>
    <col min="4353" max="4353" width="35.625" style="2" customWidth="1"/>
    <col min="4354" max="4355" width="25.625" style="2" customWidth="1"/>
    <col min="4356" max="4608" width="9" style="2"/>
    <col min="4609" max="4609" width="35.625" style="2" customWidth="1"/>
    <col min="4610" max="4611" width="25.625" style="2" customWidth="1"/>
    <col min="4612" max="4864" width="9" style="2"/>
    <col min="4865" max="4865" width="35.625" style="2" customWidth="1"/>
    <col min="4866" max="4867" width="25.625" style="2" customWidth="1"/>
    <col min="4868" max="5120" width="9" style="2"/>
    <col min="5121" max="5121" width="35.625" style="2" customWidth="1"/>
    <col min="5122" max="5123" width="25.625" style="2" customWidth="1"/>
    <col min="5124" max="5376" width="9" style="2"/>
    <col min="5377" max="5377" width="35.625" style="2" customWidth="1"/>
    <col min="5378" max="5379" width="25.625" style="2" customWidth="1"/>
    <col min="5380" max="5632" width="9" style="2"/>
    <col min="5633" max="5633" width="35.625" style="2" customWidth="1"/>
    <col min="5634" max="5635" width="25.625" style="2" customWidth="1"/>
    <col min="5636" max="5888" width="9" style="2"/>
    <col min="5889" max="5889" width="35.625" style="2" customWidth="1"/>
    <col min="5890" max="5891" width="25.625" style="2" customWidth="1"/>
    <col min="5892" max="6144" width="9" style="2"/>
    <col min="6145" max="6145" width="35.625" style="2" customWidth="1"/>
    <col min="6146" max="6147" width="25.625" style="2" customWidth="1"/>
    <col min="6148" max="6400" width="9" style="2"/>
    <col min="6401" max="6401" width="35.625" style="2" customWidth="1"/>
    <col min="6402" max="6403" width="25.625" style="2" customWidth="1"/>
    <col min="6404" max="6656" width="9" style="2"/>
    <col min="6657" max="6657" width="35.625" style="2" customWidth="1"/>
    <col min="6658" max="6659" width="25.625" style="2" customWidth="1"/>
    <col min="6660" max="6912" width="9" style="2"/>
    <col min="6913" max="6913" width="35.625" style="2" customWidth="1"/>
    <col min="6914" max="6915" width="25.625" style="2" customWidth="1"/>
    <col min="6916" max="7168" width="9" style="2"/>
    <col min="7169" max="7169" width="35.625" style="2" customWidth="1"/>
    <col min="7170" max="7171" width="25.625" style="2" customWidth="1"/>
    <col min="7172" max="7424" width="9" style="2"/>
    <col min="7425" max="7425" width="35.625" style="2" customWidth="1"/>
    <col min="7426" max="7427" width="25.625" style="2" customWidth="1"/>
    <col min="7428" max="7680" width="9" style="2"/>
    <col min="7681" max="7681" width="35.625" style="2" customWidth="1"/>
    <col min="7682" max="7683" width="25.625" style="2" customWidth="1"/>
    <col min="7684" max="7936" width="9" style="2"/>
    <col min="7937" max="7937" width="35.625" style="2" customWidth="1"/>
    <col min="7938" max="7939" width="25.625" style="2" customWidth="1"/>
    <col min="7940" max="8192" width="9" style="2"/>
    <col min="8193" max="8193" width="35.625" style="2" customWidth="1"/>
    <col min="8194" max="8195" width="25.625" style="2" customWidth="1"/>
    <col min="8196" max="8448" width="9" style="2"/>
    <col min="8449" max="8449" width="35.625" style="2" customWidth="1"/>
    <col min="8450" max="8451" width="25.625" style="2" customWidth="1"/>
    <col min="8452" max="8704" width="9" style="2"/>
    <col min="8705" max="8705" width="35.625" style="2" customWidth="1"/>
    <col min="8706" max="8707" width="25.625" style="2" customWidth="1"/>
    <col min="8708" max="8960" width="9" style="2"/>
    <col min="8961" max="8961" width="35.625" style="2" customWidth="1"/>
    <col min="8962" max="8963" width="25.625" style="2" customWidth="1"/>
    <col min="8964" max="9216" width="9" style="2"/>
    <col min="9217" max="9217" width="35.625" style="2" customWidth="1"/>
    <col min="9218" max="9219" width="25.625" style="2" customWidth="1"/>
    <col min="9220" max="9472" width="9" style="2"/>
    <col min="9473" max="9473" width="35.625" style="2" customWidth="1"/>
    <col min="9474" max="9475" width="25.625" style="2" customWidth="1"/>
    <col min="9476" max="9728" width="9" style="2"/>
    <col min="9729" max="9729" width="35.625" style="2" customWidth="1"/>
    <col min="9730" max="9731" width="25.625" style="2" customWidth="1"/>
    <col min="9732" max="9984" width="9" style="2"/>
    <col min="9985" max="9985" width="35.625" style="2" customWidth="1"/>
    <col min="9986" max="9987" width="25.625" style="2" customWidth="1"/>
    <col min="9988" max="10240" width="9" style="2"/>
    <col min="10241" max="10241" width="35.625" style="2" customWidth="1"/>
    <col min="10242" max="10243" width="25.625" style="2" customWidth="1"/>
    <col min="10244" max="10496" width="9" style="2"/>
    <col min="10497" max="10497" width="35.625" style="2" customWidth="1"/>
    <col min="10498" max="10499" width="25.625" style="2" customWidth="1"/>
    <col min="10500" max="10752" width="9" style="2"/>
    <col min="10753" max="10753" width="35.625" style="2" customWidth="1"/>
    <col min="10754" max="10755" width="25.625" style="2" customWidth="1"/>
    <col min="10756" max="11008" width="9" style="2"/>
    <col min="11009" max="11009" width="35.625" style="2" customWidth="1"/>
    <col min="11010" max="11011" width="25.625" style="2" customWidth="1"/>
    <col min="11012" max="11264" width="9" style="2"/>
    <col min="11265" max="11265" width="35.625" style="2" customWidth="1"/>
    <col min="11266" max="11267" width="25.625" style="2" customWidth="1"/>
    <col min="11268" max="11520" width="9" style="2"/>
    <col min="11521" max="11521" width="35.625" style="2" customWidth="1"/>
    <col min="11522" max="11523" width="25.625" style="2" customWidth="1"/>
    <col min="11524" max="11776" width="9" style="2"/>
    <col min="11777" max="11777" width="35.625" style="2" customWidth="1"/>
    <col min="11778" max="11779" width="25.625" style="2" customWidth="1"/>
    <col min="11780" max="12032" width="9" style="2"/>
    <col min="12033" max="12033" width="35.625" style="2" customWidth="1"/>
    <col min="12034" max="12035" width="25.625" style="2" customWidth="1"/>
    <col min="12036" max="12288" width="9" style="2"/>
    <col min="12289" max="12289" width="35.625" style="2" customWidth="1"/>
    <col min="12290" max="12291" width="25.625" style="2" customWidth="1"/>
    <col min="12292" max="12544" width="9" style="2"/>
    <col min="12545" max="12545" width="35.625" style="2" customWidth="1"/>
    <col min="12546" max="12547" width="25.625" style="2" customWidth="1"/>
    <col min="12548" max="12800" width="9" style="2"/>
    <col min="12801" max="12801" width="35.625" style="2" customWidth="1"/>
    <col min="12802" max="12803" width="25.625" style="2" customWidth="1"/>
    <col min="12804" max="13056" width="9" style="2"/>
    <col min="13057" max="13057" width="35.625" style="2" customWidth="1"/>
    <col min="13058" max="13059" width="25.625" style="2" customWidth="1"/>
    <col min="13060" max="13312" width="9" style="2"/>
    <col min="13313" max="13313" width="35.625" style="2" customWidth="1"/>
    <col min="13314" max="13315" width="25.625" style="2" customWidth="1"/>
    <col min="13316" max="13568" width="9" style="2"/>
    <col min="13569" max="13569" width="35.625" style="2" customWidth="1"/>
    <col min="13570" max="13571" width="25.625" style="2" customWidth="1"/>
    <col min="13572" max="13824" width="9" style="2"/>
    <col min="13825" max="13825" width="35.625" style="2" customWidth="1"/>
    <col min="13826" max="13827" width="25.625" style="2" customWidth="1"/>
    <col min="13828" max="14080" width="9" style="2"/>
    <col min="14081" max="14081" width="35.625" style="2" customWidth="1"/>
    <col min="14082" max="14083" width="25.625" style="2" customWidth="1"/>
    <col min="14084" max="14336" width="9" style="2"/>
    <col min="14337" max="14337" width="35.625" style="2" customWidth="1"/>
    <col min="14338" max="14339" width="25.625" style="2" customWidth="1"/>
    <col min="14340" max="14592" width="9" style="2"/>
    <col min="14593" max="14593" width="35.625" style="2" customWidth="1"/>
    <col min="14594" max="14595" width="25.625" style="2" customWidth="1"/>
    <col min="14596" max="14848" width="9" style="2"/>
    <col min="14849" max="14849" width="35.625" style="2" customWidth="1"/>
    <col min="14850" max="14851" width="25.625" style="2" customWidth="1"/>
    <col min="14852" max="15104" width="9" style="2"/>
    <col min="15105" max="15105" width="35.625" style="2" customWidth="1"/>
    <col min="15106" max="15107" width="25.625" style="2" customWidth="1"/>
    <col min="15108" max="15360" width="9" style="2"/>
    <col min="15361" max="15361" width="35.625" style="2" customWidth="1"/>
    <col min="15362" max="15363" width="25.625" style="2" customWidth="1"/>
    <col min="15364" max="15616" width="9" style="2"/>
    <col min="15617" max="15617" width="35.625" style="2" customWidth="1"/>
    <col min="15618" max="15619" width="25.625" style="2" customWidth="1"/>
    <col min="15620" max="15872" width="9" style="2"/>
    <col min="15873" max="15873" width="35.625" style="2" customWidth="1"/>
    <col min="15874" max="15875" width="25.625" style="2" customWidth="1"/>
    <col min="15876" max="16128" width="9" style="2"/>
    <col min="16129" max="16129" width="35.625" style="2" customWidth="1"/>
    <col min="16130" max="16131" width="25.625" style="2" customWidth="1"/>
    <col min="16132" max="16384" width="9" style="2"/>
  </cols>
  <sheetData>
    <row r="1" ht="27" customHeight="1" spans="1:1">
      <c r="A1" s="3" t="s">
        <v>592</v>
      </c>
    </row>
    <row r="2" ht="50.1" customHeight="1" spans="1:3">
      <c r="A2" s="4" t="s">
        <v>593</v>
      </c>
      <c r="B2" s="4"/>
      <c r="C2" s="4"/>
    </row>
    <row r="3" ht="30" customHeight="1" spans="1:3">
      <c r="A3" s="5" t="s">
        <v>594</v>
      </c>
      <c r="B3" s="6"/>
      <c r="C3" s="6" t="s">
        <v>2</v>
      </c>
    </row>
    <row r="4" ht="50.1" customHeight="1" spans="1:3">
      <c r="A4" s="7" t="s">
        <v>581</v>
      </c>
      <c r="B4" s="7" t="s">
        <v>582</v>
      </c>
      <c r="C4" s="7" t="s">
        <v>583</v>
      </c>
    </row>
    <row r="5" ht="50.1" customHeight="1" spans="1:3">
      <c r="A5" s="8" t="s">
        <v>584</v>
      </c>
      <c r="B5" s="9">
        <v>190655.47</v>
      </c>
      <c r="C5" s="10">
        <v>174613.75</v>
      </c>
    </row>
    <row r="6" ht="50.1" customHeight="1" spans="1:3">
      <c r="A6" s="8"/>
      <c r="B6" s="9"/>
      <c r="C6" s="10"/>
    </row>
    <row r="7" ht="50.1" customHeight="1" spans="1:3">
      <c r="A7" s="11" t="s">
        <v>228</v>
      </c>
      <c r="B7" s="12">
        <f>SUM(B5:B5)</f>
        <v>190655.47</v>
      </c>
      <c r="C7" s="12">
        <f>SUM(C5:C5)</f>
        <v>174613.75</v>
      </c>
    </row>
    <row r="9" spans="1:1">
      <c r="A9" s="13"/>
    </row>
  </sheetData>
  <mergeCells count="1">
    <mergeCell ref="A2:C2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4"/>
  <sheetViews>
    <sheetView workbookViewId="0">
      <selection activeCell="E17" sqref="E17"/>
    </sheetView>
  </sheetViews>
  <sheetFormatPr defaultColWidth="9" defaultRowHeight="14.25" outlineLevelCol="1"/>
  <cols>
    <col min="1" max="1" width="55.6666666666667" style="30" customWidth="1"/>
    <col min="2" max="2" width="15.6666666666667" style="120" customWidth="1"/>
    <col min="3" max="16384" width="9" style="30"/>
  </cols>
  <sheetData>
    <row r="1" ht="30" customHeight="1" spans="1:2">
      <c r="A1" s="29" t="s">
        <v>115</v>
      </c>
      <c r="B1" s="31"/>
    </row>
    <row r="2" ht="60" customHeight="1" spans="1:2">
      <c r="A2" s="36" t="s">
        <v>116</v>
      </c>
      <c r="B2" s="37"/>
    </row>
    <row r="3" ht="30" customHeight="1" spans="2:2">
      <c r="B3" s="120" t="s">
        <v>2</v>
      </c>
    </row>
    <row r="4" s="31" customFormat="1" ht="39.9" customHeight="1" spans="1:2">
      <c r="A4" s="39" t="s">
        <v>3</v>
      </c>
      <c r="B4" s="39" t="s">
        <v>47</v>
      </c>
    </row>
    <row r="5" s="29" customFormat="1" ht="21.9" customHeight="1" spans="1:2">
      <c r="A5" s="256" t="s">
        <v>117</v>
      </c>
      <c r="B5" s="273">
        <f>B6+B13+B34</f>
        <v>24039</v>
      </c>
    </row>
    <row r="6" s="29" customFormat="1" ht="21.9" customHeight="1" spans="1:2">
      <c r="A6" s="256" t="s">
        <v>118</v>
      </c>
      <c r="B6" s="273">
        <f>SUM(B7:B12)</f>
        <v>0</v>
      </c>
    </row>
    <row r="7" ht="21.9" customHeight="1" spans="1:2">
      <c r="A7" s="54" t="s">
        <v>119</v>
      </c>
      <c r="B7" s="272"/>
    </row>
    <row r="8" ht="21.9" customHeight="1" spans="1:2">
      <c r="A8" s="54" t="s">
        <v>120</v>
      </c>
      <c r="B8" s="272"/>
    </row>
    <row r="9" ht="21.9" customHeight="1" spans="1:2">
      <c r="A9" s="54" t="s">
        <v>121</v>
      </c>
      <c r="B9" s="272"/>
    </row>
    <row r="10" ht="21.9" customHeight="1" spans="1:2">
      <c r="A10" s="54" t="s">
        <v>122</v>
      </c>
      <c r="B10" s="272"/>
    </row>
    <row r="11" ht="21.9" customHeight="1" spans="1:2">
      <c r="A11" s="54" t="s">
        <v>123</v>
      </c>
      <c r="B11" s="272"/>
    </row>
    <row r="12" ht="21.9" customHeight="1" spans="1:2">
      <c r="A12" s="54" t="s">
        <v>124</v>
      </c>
      <c r="B12" s="272"/>
    </row>
    <row r="13" s="29" customFormat="1" ht="21.9" customHeight="1" spans="1:2">
      <c r="A13" s="256" t="s">
        <v>125</v>
      </c>
      <c r="B13" s="273">
        <f>SUM(B14:B33)</f>
        <v>15483</v>
      </c>
    </row>
    <row r="14" ht="21.9" customHeight="1" spans="1:2">
      <c r="A14" s="54" t="s">
        <v>126</v>
      </c>
      <c r="B14" s="272"/>
    </row>
    <row r="15" ht="21.9" customHeight="1" spans="1:2">
      <c r="A15" s="54" t="s">
        <v>127</v>
      </c>
      <c r="B15" s="272">
        <v>2252</v>
      </c>
    </row>
    <row r="16" ht="21.9" customHeight="1" spans="1:2">
      <c r="A16" s="54" t="s">
        <v>128</v>
      </c>
      <c r="B16" s="272">
        <v>304</v>
      </c>
    </row>
    <row r="17" ht="21.9" customHeight="1" spans="1:2">
      <c r="A17" s="54" t="s">
        <v>129</v>
      </c>
      <c r="B17" s="272">
        <v>9271</v>
      </c>
    </row>
    <row r="18" ht="21.9" customHeight="1" spans="1:2">
      <c r="A18" s="54" t="s">
        <v>130</v>
      </c>
      <c r="B18" s="272"/>
    </row>
    <row r="19" ht="21.9" customHeight="1" spans="1:2">
      <c r="A19" s="54" t="s">
        <v>131</v>
      </c>
      <c r="B19" s="272"/>
    </row>
    <row r="20" ht="21.9" customHeight="1" spans="1:2">
      <c r="A20" s="54" t="s">
        <v>132</v>
      </c>
      <c r="B20" s="272"/>
    </row>
    <row r="21" ht="21.9" customHeight="1" spans="1:2">
      <c r="A21" s="54" t="s">
        <v>133</v>
      </c>
      <c r="B21" s="272"/>
    </row>
    <row r="22" ht="21.9" customHeight="1" spans="1:2">
      <c r="A22" s="54" t="s">
        <v>134</v>
      </c>
      <c r="B22" s="272"/>
    </row>
    <row r="23" ht="21.9" customHeight="1" spans="1:2">
      <c r="A23" s="54" t="s">
        <v>135</v>
      </c>
      <c r="B23" s="272"/>
    </row>
    <row r="24" ht="21.9" customHeight="1" spans="1:2">
      <c r="A24" s="54" t="s">
        <v>136</v>
      </c>
      <c r="B24" s="272"/>
    </row>
    <row r="25" ht="21.9" customHeight="1" spans="1:2">
      <c r="A25" s="54" t="s">
        <v>137</v>
      </c>
      <c r="B25" s="272"/>
    </row>
    <row r="26" ht="21.9" customHeight="1" spans="1:2">
      <c r="A26" s="54" t="s">
        <v>138</v>
      </c>
      <c r="B26" s="272">
        <v>100</v>
      </c>
    </row>
    <row r="27" ht="21.9" customHeight="1" spans="1:2">
      <c r="A27" s="54" t="s">
        <v>139</v>
      </c>
      <c r="B27" s="272"/>
    </row>
    <row r="28" ht="21.9" customHeight="1" spans="1:2">
      <c r="A28" s="54" t="s">
        <v>140</v>
      </c>
      <c r="B28" s="272">
        <v>678</v>
      </c>
    </row>
    <row r="29" ht="21.9" customHeight="1" spans="1:2">
      <c r="A29" s="54" t="s">
        <v>141</v>
      </c>
      <c r="B29" s="272"/>
    </row>
    <row r="30" ht="21.9" customHeight="1" spans="1:2">
      <c r="A30" s="54" t="s">
        <v>142</v>
      </c>
      <c r="B30" s="272"/>
    </row>
    <row r="31" ht="21.9" customHeight="1" spans="1:2">
      <c r="A31" s="54" t="s">
        <v>143</v>
      </c>
      <c r="B31" s="272"/>
    </row>
    <row r="32" ht="21.9" customHeight="1" spans="1:2">
      <c r="A32" s="54" t="s">
        <v>144</v>
      </c>
      <c r="B32" s="272">
        <v>188</v>
      </c>
    </row>
    <row r="33" ht="21.9" customHeight="1" spans="1:2">
      <c r="A33" s="54" t="s">
        <v>145</v>
      </c>
      <c r="B33" s="272">
        <v>2690</v>
      </c>
    </row>
    <row r="34" s="29" customFormat="1" ht="21.9" customHeight="1" spans="1:2">
      <c r="A34" s="256" t="s">
        <v>146</v>
      </c>
      <c r="B34" s="274">
        <f>SUM(B35:B54)</f>
        <v>8556</v>
      </c>
    </row>
    <row r="35" ht="21.9" customHeight="1" spans="1:2">
      <c r="A35" s="54" t="s">
        <v>147</v>
      </c>
      <c r="B35" s="272">
        <v>10</v>
      </c>
    </row>
    <row r="36" ht="21.9" customHeight="1" spans="1:2">
      <c r="A36" s="54" t="s">
        <v>148</v>
      </c>
      <c r="B36" s="272"/>
    </row>
    <row r="37" ht="21.9" customHeight="1" spans="1:2">
      <c r="A37" s="54" t="s">
        <v>149</v>
      </c>
      <c r="B37" s="272"/>
    </row>
    <row r="38" ht="21.9" customHeight="1" spans="1:2">
      <c r="A38" s="54" t="s">
        <v>150</v>
      </c>
      <c r="B38" s="272"/>
    </row>
    <row r="39" ht="21.9" customHeight="1" spans="1:2">
      <c r="A39" s="54" t="s">
        <v>151</v>
      </c>
      <c r="B39" s="272"/>
    </row>
    <row r="40" ht="21.9" customHeight="1" spans="1:2">
      <c r="A40" s="54" t="s">
        <v>152</v>
      </c>
      <c r="B40" s="272"/>
    </row>
    <row r="41" ht="21.9" customHeight="1" spans="1:2">
      <c r="A41" s="54" t="s">
        <v>153</v>
      </c>
      <c r="B41" s="272"/>
    </row>
    <row r="42" ht="21.9" customHeight="1" spans="1:2">
      <c r="A42" s="54" t="s">
        <v>154</v>
      </c>
      <c r="B42" s="272">
        <v>3</v>
      </c>
    </row>
    <row r="43" ht="21.9" customHeight="1" spans="1:2">
      <c r="A43" s="54" t="s">
        <v>155</v>
      </c>
      <c r="B43" s="272"/>
    </row>
    <row r="44" ht="21.9" customHeight="1" spans="1:2">
      <c r="A44" s="54" t="s">
        <v>156</v>
      </c>
      <c r="B44" s="272">
        <v>2432</v>
      </c>
    </row>
    <row r="45" ht="21.9" customHeight="1" spans="1:2">
      <c r="A45" s="54" t="s">
        <v>157</v>
      </c>
      <c r="B45" s="272">
        <v>1217</v>
      </c>
    </row>
    <row r="46" ht="21.9" customHeight="1" spans="1:2">
      <c r="A46" s="54" t="s">
        <v>158</v>
      </c>
      <c r="B46" s="272">
        <v>255</v>
      </c>
    </row>
    <row r="47" ht="21.9" customHeight="1" spans="1:2">
      <c r="A47" s="54" t="s">
        <v>159</v>
      </c>
      <c r="B47" s="272"/>
    </row>
    <row r="48" ht="21.9" customHeight="1" spans="1:2">
      <c r="A48" s="54" t="s">
        <v>160</v>
      </c>
      <c r="B48" s="272">
        <v>1520</v>
      </c>
    </row>
    <row r="49" ht="21.9" customHeight="1" spans="1:2">
      <c r="A49" s="54" t="s">
        <v>161</v>
      </c>
      <c r="B49" s="272">
        <v>995</v>
      </c>
    </row>
    <row r="50" ht="21.9" customHeight="1" spans="1:2">
      <c r="A50" s="54" t="s">
        <v>162</v>
      </c>
      <c r="B50" s="272"/>
    </row>
    <row r="51" ht="21.9" customHeight="1" spans="1:2">
      <c r="A51" s="54" t="s">
        <v>163</v>
      </c>
      <c r="B51" s="272"/>
    </row>
    <row r="52" ht="21.9" customHeight="1" spans="1:2">
      <c r="A52" s="54" t="s">
        <v>164</v>
      </c>
      <c r="B52" s="272">
        <v>386</v>
      </c>
    </row>
    <row r="53" ht="21.9" customHeight="1" spans="1:2">
      <c r="A53" s="54" t="s">
        <v>165</v>
      </c>
      <c r="B53" s="272">
        <v>974</v>
      </c>
    </row>
    <row r="54" ht="21.9" customHeight="1" spans="1:2">
      <c r="A54" s="54" t="s">
        <v>166</v>
      </c>
      <c r="B54" s="272">
        <v>764</v>
      </c>
    </row>
  </sheetData>
  <mergeCells count="1">
    <mergeCell ref="A2:B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0"/>
  <sheetViews>
    <sheetView workbookViewId="0">
      <selection activeCell="D70" sqref="D70"/>
    </sheetView>
  </sheetViews>
  <sheetFormatPr defaultColWidth="9" defaultRowHeight="14.25" outlineLevelCol="4"/>
  <cols>
    <col min="1" max="1" width="52.4416666666667" style="30" customWidth="1"/>
    <col min="2" max="2" width="18.4416666666667" style="30" customWidth="1"/>
    <col min="3" max="3" width="13.6666666666667" style="30" hidden="1" customWidth="1"/>
    <col min="4" max="4" width="17.8833333333333" style="120" customWidth="1"/>
    <col min="5" max="5" width="13.6666666666667" style="30" hidden="1" customWidth="1"/>
    <col min="6" max="16384" width="9" style="30"/>
  </cols>
  <sheetData>
    <row r="1" ht="30" customHeight="1" spans="1:1">
      <c r="A1" s="29" t="s">
        <v>167</v>
      </c>
    </row>
    <row r="2" ht="60" customHeight="1" spans="1:5">
      <c r="A2" s="270" t="s">
        <v>168</v>
      </c>
      <c r="B2" s="271"/>
      <c r="C2" s="271"/>
      <c r="D2" s="271"/>
      <c r="E2" s="271"/>
    </row>
    <row r="3" ht="30" customHeight="1" spans="4:5">
      <c r="D3" s="120" t="s">
        <v>2</v>
      </c>
      <c r="E3" s="101" t="s">
        <v>2</v>
      </c>
    </row>
    <row r="4" s="31" customFormat="1" ht="50.1" customHeight="1" spans="1:5">
      <c r="A4" s="39" t="s">
        <v>3</v>
      </c>
      <c r="B4" s="121" t="s">
        <v>4</v>
      </c>
      <c r="C4" s="121" t="s">
        <v>169</v>
      </c>
      <c r="D4" s="121" t="s">
        <v>6</v>
      </c>
      <c r="E4" s="121" t="s">
        <v>7</v>
      </c>
    </row>
    <row r="5" s="29" customFormat="1" ht="32.1" customHeight="1" spans="1:5">
      <c r="A5" s="256" t="s">
        <v>170</v>
      </c>
      <c r="B5" s="256">
        <f>SUM(B6:B9)</f>
        <v>0</v>
      </c>
      <c r="C5" s="256">
        <f t="shared" ref="C5:D5" si="0">SUM(C6:C9)</f>
        <v>2965</v>
      </c>
      <c r="D5" s="39">
        <f t="shared" si="0"/>
        <v>2430</v>
      </c>
      <c r="E5" s="256">
        <f>IF(C5&lt;&gt;0,ROUND(D5/C5*100,2),0)</f>
        <v>81.96</v>
      </c>
    </row>
    <row r="6" ht="32.1" customHeight="1" spans="1:5">
      <c r="A6" s="54" t="s">
        <v>171</v>
      </c>
      <c r="B6" s="54"/>
      <c r="C6" s="54">
        <v>1543</v>
      </c>
      <c r="D6" s="272">
        <v>1055</v>
      </c>
      <c r="E6" s="54">
        <f>IF(C6&lt;&gt;0,ROUND(D6/C6*100,2),0)</f>
        <v>68.37</v>
      </c>
    </row>
    <row r="7" ht="32.1" customHeight="1" spans="1:5">
      <c r="A7" s="54" t="s">
        <v>172</v>
      </c>
      <c r="B7" s="54"/>
      <c r="C7" s="54">
        <v>394</v>
      </c>
      <c r="D7" s="272">
        <v>377</v>
      </c>
      <c r="E7" s="54">
        <f t="shared" ref="E7:E68" si="1">IF(C7&lt;&gt;0,ROUND(D7/C7*100,2),0)</f>
        <v>95.69</v>
      </c>
    </row>
    <row r="8" ht="32.1" customHeight="1" spans="1:5">
      <c r="A8" s="54" t="s">
        <v>173</v>
      </c>
      <c r="B8" s="54"/>
      <c r="C8" s="54">
        <v>216</v>
      </c>
      <c r="D8" s="272">
        <v>230</v>
      </c>
      <c r="E8" s="54">
        <f t="shared" si="1"/>
        <v>106.48</v>
      </c>
    </row>
    <row r="9" ht="32.1" customHeight="1" spans="1:5">
      <c r="A9" s="54" t="s">
        <v>174</v>
      </c>
      <c r="B9" s="54"/>
      <c r="C9" s="54">
        <v>812</v>
      </c>
      <c r="D9" s="272">
        <v>768</v>
      </c>
      <c r="E9" s="54">
        <f t="shared" si="1"/>
        <v>94.58</v>
      </c>
    </row>
    <row r="10" s="29" customFormat="1" ht="32.1" customHeight="1" spans="1:5">
      <c r="A10" s="256" t="s">
        <v>175</v>
      </c>
      <c r="B10" s="256">
        <f>SUM(B11:B20)</f>
        <v>0</v>
      </c>
      <c r="C10" s="256">
        <f t="shared" ref="C10:D10" si="2">SUM(C11:C20)</f>
        <v>17418</v>
      </c>
      <c r="D10" s="39">
        <f t="shared" si="2"/>
        <v>7942</v>
      </c>
      <c r="E10" s="256">
        <f t="shared" si="1"/>
        <v>45.6</v>
      </c>
    </row>
    <row r="11" ht="32.1" customHeight="1" spans="1:5">
      <c r="A11" s="54" t="s">
        <v>176</v>
      </c>
      <c r="B11" s="54"/>
      <c r="C11" s="54">
        <v>3157</v>
      </c>
      <c r="D11" s="272">
        <v>1073</v>
      </c>
      <c r="E11" s="54">
        <f t="shared" si="1"/>
        <v>33.99</v>
      </c>
    </row>
    <row r="12" ht="32.1" customHeight="1" spans="1:5">
      <c r="A12" s="54" t="s">
        <v>177</v>
      </c>
      <c r="B12" s="54"/>
      <c r="C12" s="54">
        <v>57</v>
      </c>
      <c r="D12" s="272">
        <v>14</v>
      </c>
      <c r="E12" s="54">
        <f t="shared" si="1"/>
        <v>24.56</v>
      </c>
    </row>
    <row r="13" ht="32.1" customHeight="1" spans="1:5">
      <c r="A13" s="54" t="s">
        <v>178</v>
      </c>
      <c r="B13" s="54"/>
      <c r="C13" s="54">
        <v>112</v>
      </c>
      <c r="D13" s="272">
        <v>17</v>
      </c>
      <c r="E13" s="54">
        <f t="shared" si="1"/>
        <v>15.18</v>
      </c>
    </row>
    <row r="14" ht="32.1" customHeight="1" spans="1:5">
      <c r="A14" s="54" t="s">
        <v>179</v>
      </c>
      <c r="B14" s="54"/>
      <c r="C14" s="54">
        <v>249</v>
      </c>
      <c r="D14" s="272">
        <v>6</v>
      </c>
      <c r="E14" s="54">
        <f t="shared" si="1"/>
        <v>2.41</v>
      </c>
    </row>
    <row r="15" ht="32.1" customHeight="1" spans="1:5">
      <c r="A15" s="54" t="s">
        <v>180</v>
      </c>
      <c r="B15" s="54"/>
      <c r="C15" s="54">
        <v>5035</v>
      </c>
      <c r="D15" s="272">
        <v>2439</v>
      </c>
      <c r="E15" s="54">
        <f t="shared" si="1"/>
        <v>48.44</v>
      </c>
    </row>
    <row r="16" ht="32.1" customHeight="1" spans="1:5">
      <c r="A16" s="54" t="s">
        <v>181</v>
      </c>
      <c r="B16" s="54"/>
      <c r="C16" s="54">
        <v>36</v>
      </c>
      <c r="D16" s="272">
        <v>15</v>
      </c>
      <c r="E16" s="54">
        <f t="shared" si="1"/>
        <v>41.67</v>
      </c>
    </row>
    <row r="17" ht="32.1" customHeight="1" spans="1:5">
      <c r="A17" s="54" t="s">
        <v>182</v>
      </c>
      <c r="B17" s="54"/>
      <c r="C17" s="54">
        <v>5</v>
      </c>
      <c r="D17" s="272">
        <v>5</v>
      </c>
      <c r="E17" s="54">
        <f t="shared" si="1"/>
        <v>100</v>
      </c>
    </row>
    <row r="18" ht="32.1" customHeight="1" spans="1:5">
      <c r="A18" s="54" t="s">
        <v>183</v>
      </c>
      <c r="B18" s="54"/>
      <c r="C18" s="54">
        <v>72</v>
      </c>
      <c r="D18" s="272">
        <v>61</v>
      </c>
      <c r="E18" s="54">
        <f t="shared" si="1"/>
        <v>84.72</v>
      </c>
    </row>
    <row r="19" ht="32.1" customHeight="1" spans="1:5">
      <c r="A19" s="54" t="s">
        <v>184</v>
      </c>
      <c r="B19" s="54"/>
      <c r="C19" s="54">
        <v>3569</v>
      </c>
      <c r="D19" s="272">
        <v>391</v>
      </c>
      <c r="E19" s="54">
        <f t="shared" si="1"/>
        <v>10.96</v>
      </c>
    </row>
    <row r="20" ht="32.1" customHeight="1" spans="1:5">
      <c r="A20" s="54" t="s">
        <v>185</v>
      </c>
      <c r="B20" s="54"/>
      <c r="C20" s="54">
        <v>5126</v>
      </c>
      <c r="D20" s="272">
        <v>3921</v>
      </c>
      <c r="E20" s="54">
        <f t="shared" si="1"/>
        <v>76.49</v>
      </c>
    </row>
    <row r="21" s="29" customFormat="1" ht="32.1" customHeight="1" spans="1:5">
      <c r="A21" s="256" t="s">
        <v>186</v>
      </c>
      <c r="B21" s="256">
        <f>SUM(B22:B28)</f>
        <v>0</v>
      </c>
      <c r="C21" s="256">
        <f t="shared" ref="C21:D21" si="3">SUM(C22:C28)</f>
        <v>25006</v>
      </c>
      <c r="D21" s="39">
        <f t="shared" si="3"/>
        <v>20227</v>
      </c>
      <c r="E21" s="256">
        <f t="shared" si="1"/>
        <v>80.89</v>
      </c>
    </row>
    <row r="22" ht="32.1" customHeight="1" spans="1:5">
      <c r="A22" s="54" t="s">
        <v>187</v>
      </c>
      <c r="B22" s="54"/>
      <c r="C22" s="54">
        <v>10985</v>
      </c>
      <c r="D22" s="272">
        <v>966</v>
      </c>
      <c r="E22" s="54">
        <f t="shared" si="1"/>
        <v>8.79</v>
      </c>
    </row>
    <row r="23" ht="32.1" customHeight="1" spans="1:5">
      <c r="A23" s="54" t="s">
        <v>188</v>
      </c>
      <c r="B23" s="54"/>
      <c r="C23" s="54">
        <v>10283</v>
      </c>
      <c r="D23" s="272">
        <v>18939</v>
      </c>
      <c r="E23" s="54">
        <f t="shared" si="1"/>
        <v>184.18</v>
      </c>
    </row>
    <row r="24" ht="32.1" customHeight="1" spans="1:5">
      <c r="A24" s="54" t="s">
        <v>189</v>
      </c>
      <c r="B24" s="54"/>
      <c r="C24" s="54">
        <v>10</v>
      </c>
      <c r="D24" s="272"/>
      <c r="E24" s="54">
        <f t="shared" si="1"/>
        <v>0</v>
      </c>
    </row>
    <row r="25" ht="32.1" customHeight="1" spans="1:5">
      <c r="A25" s="54" t="s">
        <v>190</v>
      </c>
      <c r="B25" s="54"/>
      <c r="C25" s="54"/>
      <c r="D25" s="272"/>
      <c r="E25" s="54">
        <f t="shared" si="1"/>
        <v>0</v>
      </c>
    </row>
    <row r="26" ht="32.1" customHeight="1" spans="1:5">
      <c r="A26" s="54" t="s">
        <v>191</v>
      </c>
      <c r="B26" s="54"/>
      <c r="C26" s="54">
        <v>592</v>
      </c>
      <c r="D26" s="272">
        <v>287</v>
      </c>
      <c r="E26" s="54">
        <f t="shared" si="1"/>
        <v>48.48</v>
      </c>
    </row>
    <row r="27" ht="32.1" customHeight="1" spans="1:5">
      <c r="A27" s="54" t="s">
        <v>192</v>
      </c>
      <c r="B27" s="54"/>
      <c r="C27" s="54"/>
      <c r="D27" s="272">
        <v>15</v>
      </c>
      <c r="E27" s="54">
        <f t="shared" si="1"/>
        <v>0</v>
      </c>
    </row>
    <row r="28" ht="32.1" customHeight="1" spans="1:5">
      <c r="A28" s="54" t="s">
        <v>193</v>
      </c>
      <c r="B28" s="54"/>
      <c r="C28" s="54">
        <v>3136</v>
      </c>
      <c r="D28" s="272">
        <v>20</v>
      </c>
      <c r="E28" s="54">
        <f t="shared" si="1"/>
        <v>0.64</v>
      </c>
    </row>
    <row r="29" s="29" customFormat="1" ht="32.1" customHeight="1" spans="1:5">
      <c r="A29" s="256" t="s">
        <v>194</v>
      </c>
      <c r="B29" s="256">
        <f>SUM(B30:B35)</f>
        <v>0</v>
      </c>
      <c r="C29" s="256">
        <f t="shared" ref="C29:D29" si="4">SUM(C30:C35)</f>
        <v>31448</v>
      </c>
      <c r="D29" s="39">
        <f t="shared" si="4"/>
        <v>1052</v>
      </c>
      <c r="E29" s="256">
        <f t="shared" si="1"/>
        <v>3.35</v>
      </c>
    </row>
    <row r="30" ht="32.1" customHeight="1" spans="1:5">
      <c r="A30" s="54" t="s">
        <v>187</v>
      </c>
      <c r="B30" s="54"/>
      <c r="C30" s="54">
        <v>30357</v>
      </c>
      <c r="D30" s="272">
        <v>946</v>
      </c>
      <c r="E30" s="54">
        <f t="shared" si="1"/>
        <v>3.12</v>
      </c>
    </row>
    <row r="31" ht="32.1" customHeight="1" spans="1:5">
      <c r="A31" s="54" t="s">
        <v>188</v>
      </c>
      <c r="B31" s="54"/>
      <c r="C31" s="54">
        <v>1091</v>
      </c>
      <c r="D31" s="272"/>
      <c r="E31" s="54">
        <f t="shared" si="1"/>
        <v>0</v>
      </c>
    </row>
    <row r="32" ht="32.1" customHeight="1" spans="1:5">
      <c r="A32" s="54" t="s">
        <v>189</v>
      </c>
      <c r="B32" s="54"/>
      <c r="C32" s="54"/>
      <c r="D32" s="272"/>
      <c r="E32" s="54">
        <f t="shared" si="1"/>
        <v>0</v>
      </c>
    </row>
    <row r="33" ht="32.1" customHeight="1" spans="1:5">
      <c r="A33" s="54" t="s">
        <v>191</v>
      </c>
      <c r="B33" s="54"/>
      <c r="C33" s="54"/>
      <c r="D33" s="272">
        <v>106</v>
      </c>
      <c r="E33" s="54">
        <f t="shared" si="1"/>
        <v>0</v>
      </c>
    </row>
    <row r="34" ht="32.1" customHeight="1" spans="1:5">
      <c r="A34" s="54" t="s">
        <v>192</v>
      </c>
      <c r="B34" s="54"/>
      <c r="C34" s="54"/>
      <c r="D34" s="272"/>
      <c r="E34" s="54">
        <f t="shared" si="1"/>
        <v>0</v>
      </c>
    </row>
    <row r="35" ht="32.1" customHeight="1" spans="1:5">
      <c r="A35" s="54" t="s">
        <v>193</v>
      </c>
      <c r="B35" s="54"/>
      <c r="C35" s="54"/>
      <c r="D35" s="272"/>
      <c r="E35" s="54">
        <f t="shared" si="1"/>
        <v>0</v>
      </c>
    </row>
    <row r="36" s="29" customFormat="1" ht="32.1" customHeight="1" spans="1:5">
      <c r="A36" s="256" t="s">
        <v>195</v>
      </c>
      <c r="B36" s="256">
        <f>SUM(B37:B39)</f>
        <v>0</v>
      </c>
      <c r="C36" s="256">
        <f t="shared" ref="C36:D36" si="5">SUM(C37:C39)</f>
        <v>23326</v>
      </c>
      <c r="D36" s="39">
        <f t="shared" si="5"/>
        <v>3057</v>
      </c>
      <c r="E36" s="256">
        <f t="shared" si="1"/>
        <v>13.11</v>
      </c>
    </row>
    <row r="37" ht="32.1" customHeight="1" spans="1:5">
      <c r="A37" s="54" t="s">
        <v>196</v>
      </c>
      <c r="B37" s="54"/>
      <c r="C37" s="54">
        <v>12559</v>
      </c>
      <c r="D37" s="272">
        <v>2662</v>
      </c>
      <c r="E37" s="54">
        <f t="shared" si="1"/>
        <v>21.2</v>
      </c>
    </row>
    <row r="38" ht="32.1" customHeight="1" spans="1:5">
      <c r="A38" s="54" t="s">
        <v>197</v>
      </c>
      <c r="B38" s="54"/>
      <c r="C38" s="54">
        <v>10767</v>
      </c>
      <c r="D38" s="272">
        <v>390</v>
      </c>
      <c r="E38" s="54">
        <f t="shared" si="1"/>
        <v>3.62</v>
      </c>
    </row>
    <row r="39" ht="32.1" customHeight="1" spans="1:5">
      <c r="A39" s="54" t="s">
        <v>198</v>
      </c>
      <c r="B39" s="54"/>
      <c r="C39" s="54"/>
      <c r="D39" s="272">
        <v>5</v>
      </c>
      <c r="E39" s="54">
        <f t="shared" si="1"/>
        <v>0</v>
      </c>
    </row>
    <row r="40" s="29" customFormat="1" ht="32.1" customHeight="1" spans="1:5">
      <c r="A40" s="256" t="s">
        <v>199</v>
      </c>
      <c r="B40" s="256">
        <f>SUM(B41:B42)</f>
        <v>0</v>
      </c>
      <c r="C40" s="256">
        <f t="shared" ref="C40:D40" si="6">SUM(C41:C42)</f>
        <v>6851</v>
      </c>
      <c r="D40" s="39">
        <f t="shared" si="6"/>
        <v>566</v>
      </c>
      <c r="E40" s="256">
        <f t="shared" si="1"/>
        <v>8.26</v>
      </c>
    </row>
    <row r="41" ht="32.1" customHeight="1" spans="1:5">
      <c r="A41" s="54" t="s">
        <v>200</v>
      </c>
      <c r="B41" s="54"/>
      <c r="C41" s="54">
        <v>6062</v>
      </c>
      <c r="D41" s="272">
        <v>566</v>
      </c>
      <c r="E41" s="54">
        <f t="shared" si="1"/>
        <v>9.34</v>
      </c>
    </row>
    <row r="42" ht="32.1" customHeight="1" spans="1:5">
      <c r="A42" s="54" t="s">
        <v>201</v>
      </c>
      <c r="B42" s="54"/>
      <c r="C42" s="54">
        <v>789</v>
      </c>
      <c r="D42" s="272"/>
      <c r="E42" s="54">
        <f t="shared" si="1"/>
        <v>0</v>
      </c>
    </row>
    <row r="43" s="29" customFormat="1" ht="32.1" customHeight="1" spans="1:5">
      <c r="A43" s="256" t="s">
        <v>202</v>
      </c>
      <c r="B43" s="256">
        <f>SUM(B44:B46)</f>
        <v>0</v>
      </c>
      <c r="C43" s="256">
        <f t="shared" ref="C43:D43" si="7">SUM(C44:C46)</f>
        <v>6939</v>
      </c>
      <c r="D43" s="39">
        <f t="shared" si="7"/>
        <v>24275</v>
      </c>
      <c r="E43" s="256">
        <f t="shared" si="1"/>
        <v>349.83</v>
      </c>
    </row>
    <row r="44" ht="32.1" customHeight="1" spans="1:5">
      <c r="A44" s="54" t="s">
        <v>203</v>
      </c>
      <c r="B44" s="54"/>
      <c r="C44" s="54">
        <v>6520</v>
      </c>
      <c r="D44" s="272"/>
      <c r="E44" s="54">
        <f t="shared" si="1"/>
        <v>0</v>
      </c>
    </row>
    <row r="45" ht="32.1" customHeight="1" spans="1:5">
      <c r="A45" s="54" t="s">
        <v>204</v>
      </c>
      <c r="B45" s="54"/>
      <c r="C45" s="54">
        <v>7</v>
      </c>
      <c r="D45" s="272"/>
      <c r="E45" s="54">
        <f t="shared" si="1"/>
        <v>0</v>
      </c>
    </row>
    <row r="46" ht="32.1" customHeight="1" spans="1:5">
      <c r="A46" s="54" t="s">
        <v>205</v>
      </c>
      <c r="B46" s="54"/>
      <c r="C46" s="54">
        <v>412</v>
      </c>
      <c r="D46" s="272">
        <v>24275</v>
      </c>
      <c r="E46" s="54">
        <f t="shared" si="1"/>
        <v>5891.99</v>
      </c>
    </row>
    <row r="47" s="29" customFormat="1" ht="32.1" customHeight="1" spans="1:5">
      <c r="A47" s="256" t="s">
        <v>206</v>
      </c>
      <c r="B47" s="256">
        <f>SUM(B48:B49)</f>
        <v>0</v>
      </c>
      <c r="C47" s="256">
        <f t="shared" ref="C47:D47" si="8">SUM(C48:C49)</f>
        <v>0</v>
      </c>
      <c r="D47" s="39">
        <f t="shared" si="8"/>
        <v>0</v>
      </c>
      <c r="E47" s="256">
        <f t="shared" si="1"/>
        <v>0</v>
      </c>
    </row>
    <row r="48" ht="32.1" customHeight="1" spans="1:5">
      <c r="A48" s="54" t="s">
        <v>207</v>
      </c>
      <c r="B48" s="54"/>
      <c r="C48" s="54"/>
      <c r="D48" s="272"/>
      <c r="E48" s="54">
        <f t="shared" si="1"/>
        <v>0</v>
      </c>
    </row>
    <row r="49" ht="32.1" customHeight="1" spans="1:5">
      <c r="A49" s="54" t="s">
        <v>208</v>
      </c>
      <c r="B49" s="54"/>
      <c r="C49" s="54"/>
      <c r="D49" s="272"/>
      <c r="E49" s="54">
        <f t="shared" si="1"/>
        <v>0</v>
      </c>
    </row>
    <row r="50" s="29" customFormat="1" ht="32.1" customHeight="1" spans="1:5">
      <c r="A50" s="256" t="s">
        <v>209</v>
      </c>
      <c r="B50" s="256">
        <f>SUM(B51:B55)</f>
        <v>0</v>
      </c>
      <c r="C50" s="256">
        <f t="shared" ref="C50:D50" si="9">SUM(C51:C55)</f>
        <v>3767</v>
      </c>
      <c r="D50" s="39">
        <f t="shared" si="9"/>
        <v>2191</v>
      </c>
      <c r="E50" s="256">
        <f t="shared" si="1"/>
        <v>58.16</v>
      </c>
    </row>
    <row r="51" ht="32.1" customHeight="1" spans="1:5">
      <c r="A51" s="54" t="s">
        <v>210</v>
      </c>
      <c r="B51" s="54"/>
      <c r="C51" s="54">
        <v>2664</v>
      </c>
      <c r="D51" s="272">
        <v>905</v>
      </c>
      <c r="E51" s="54">
        <f t="shared" si="1"/>
        <v>33.97</v>
      </c>
    </row>
    <row r="52" ht="32.1" customHeight="1" spans="1:5">
      <c r="A52" s="268" t="s">
        <v>211</v>
      </c>
      <c r="B52" s="54"/>
      <c r="C52" s="54">
        <v>10</v>
      </c>
      <c r="D52" s="272">
        <v>36</v>
      </c>
      <c r="E52" s="54">
        <f t="shared" si="1"/>
        <v>360</v>
      </c>
    </row>
    <row r="53" ht="32.1" customHeight="1" spans="1:5">
      <c r="A53" s="54" t="s">
        <v>212</v>
      </c>
      <c r="B53" s="54"/>
      <c r="C53" s="54">
        <v>11</v>
      </c>
      <c r="D53" s="272">
        <v>37</v>
      </c>
      <c r="E53" s="54">
        <f t="shared" si="1"/>
        <v>336.36</v>
      </c>
    </row>
    <row r="54" ht="32.1" customHeight="1" spans="1:5">
      <c r="A54" s="54" t="s">
        <v>213</v>
      </c>
      <c r="B54" s="54"/>
      <c r="C54" s="54">
        <v>59</v>
      </c>
      <c r="D54" s="272"/>
      <c r="E54" s="54">
        <f t="shared" si="1"/>
        <v>0</v>
      </c>
    </row>
    <row r="55" ht="32.1" customHeight="1" spans="1:5">
      <c r="A55" s="54" t="s">
        <v>214</v>
      </c>
      <c r="B55" s="54"/>
      <c r="C55" s="54">
        <v>1023</v>
      </c>
      <c r="D55" s="272">
        <v>1213</v>
      </c>
      <c r="E55" s="54">
        <f t="shared" si="1"/>
        <v>118.57</v>
      </c>
    </row>
    <row r="56" s="29" customFormat="1" ht="32.1" customHeight="1" spans="1:5">
      <c r="A56" s="256" t="s">
        <v>215</v>
      </c>
      <c r="B56" s="256">
        <f>SUM(B57:B58)</f>
        <v>0</v>
      </c>
      <c r="C56" s="256">
        <f t="shared" ref="C56:D56" si="10">SUM(C57:C58)</f>
        <v>3032</v>
      </c>
      <c r="D56" s="39">
        <f t="shared" si="10"/>
        <v>241</v>
      </c>
      <c r="E56" s="256">
        <f t="shared" si="1"/>
        <v>7.95</v>
      </c>
    </row>
    <row r="57" ht="32.1" customHeight="1" spans="1:5">
      <c r="A57" s="54" t="s">
        <v>216</v>
      </c>
      <c r="B57" s="54"/>
      <c r="C57" s="54">
        <v>3032</v>
      </c>
      <c r="D57" s="272">
        <v>241</v>
      </c>
      <c r="E57" s="54">
        <f t="shared" si="1"/>
        <v>7.95</v>
      </c>
    </row>
    <row r="58" ht="32.1" customHeight="1" spans="1:5">
      <c r="A58" s="54" t="s">
        <v>217</v>
      </c>
      <c r="B58" s="54"/>
      <c r="C58" s="54"/>
      <c r="D58" s="272"/>
      <c r="E58" s="54">
        <f t="shared" si="1"/>
        <v>0</v>
      </c>
    </row>
    <row r="59" s="29" customFormat="1" ht="32.1" customHeight="1" spans="1:5">
      <c r="A59" s="256" t="s">
        <v>218</v>
      </c>
      <c r="B59" s="256">
        <f>SUM(B60:B63)</f>
        <v>0</v>
      </c>
      <c r="C59" s="256">
        <f t="shared" ref="C59:D59" si="11">SUM(C60:C63)</f>
        <v>2099</v>
      </c>
      <c r="D59" s="39">
        <f t="shared" si="11"/>
        <v>3893</v>
      </c>
      <c r="E59" s="256">
        <f t="shared" si="1"/>
        <v>185.47</v>
      </c>
    </row>
    <row r="60" ht="32.1" customHeight="1" spans="1:5">
      <c r="A60" s="54" t="s">
        <v>219</v>
      </c>
      <c r="B60" s="54"/>
      <c r="C60" s="54">
        <v>2099</v>
      </c>
      <c r="D60" s="272">
        <v>3867</v>
      </c>
      <c r="E60" s="54">
        <f t="shared" si="1"/>
        <v>184.23</v>
      </c>
    </row>
    <row r="61" ht="32.1" customHeight="1" spans="1:5">
      <c r="A61" s="54" t="s">
        <v>220</v>
      </c>
      <c r="B61" s="54"/>
      <c r="C61" s="54"/>
      <c r="D61" s="272"/>
      <c r="E61" s="54">
        <f t="shared" si="1"/>
        <v>0</v>
      </c>
    </row>
    <row r="62" ht="32.1" customHeight="1" spans="1:5">
      <c r="A62" s="54" t="s">
        <v>221</v>
      </c>
      <c r="B62" s="54"/>
      <c r="C62" s="54"/>
      <c r="D62" s="272">
        <v>26</v>
      </c>
      <c r="E62" s="54">
        <f t="shared" si="1"/>
        <v>0</v>
      </c>
    </row>
    <row r="63" ht="32.1" customHeight="1" spans="1:5">
      <c r="A63" s="54" t="s">
        <v>222</v>
      </c>
      <c r="B63" s="54"/>
      <c r="C63" s="54"/>
      <c r="D63" s="272"/>
      <c r="E63" s="54">
        <f t="shared" si="1"/>
        <v>0</v>
      </c>
    </row>
    <row r="64" s="29" customFormat="1" ht="32.1" customHeight="1" spans="1:5">
      <c r="A64" s="256" t="s">
        <v>223</v>
      </c>
      <c r="B64" s="256">
        <f>SUM(B65:B68)</f>
        <v>0</v>
      </c>
      <c r="C64" s="256">
        <f t="shared" ref="C64:D64" si="12">SUM(C65:C68)</f>
        <v>237</v>
      </c>
      <c r="D64" s="39">
        <f t="shared" si="12"/>
        <v>1405</v>
      </c>
      <c r="E64" s="256">
        <f t="shared" si="1"/>
        <v>592.83</v>
      </c>
    </row>
    <row r="65" ht="32.1" customHeight="1" spans="1:5">
      <c r="A65" s="54" t="s">
        <v>224</v>
      </c>
      <c r="B65" s="54"/>
      <c r="C65" s="54"/>
      <c r="D65" s="272"/>
      <c r="E65" s="54">
        <f t="shared" si="1"/>
        <v>0</v>
      </c>
    </row>
    <row r="66" ht="32.1" customHeight="1" spans="1:5">
      <c r="A66" s="54" t="s">
        <v>225</v>
      </c>
      <c r="B66" s="54"/>
      <c r="C66" s="54"/>
      <c r="D66" s="272"/>
      <c r="E66" s="54">
        <f t="shared" si="1"/>
        <v>0</v>
      </c>
    </row>
    <row r="67" ht="32.1" customHeight="1" spans="1:5">
      <c r="A67" s="268" t="s">
        <v>226</v>
      </c>
      <c r="B67" s="54"/>
      <c r="C67" s="54"/>
      <c r="D67" s="272">
        <v>13</v>
      </c>
      <c r="E67" s="54">
        <f t="shared" si="1"/>
        <v>0</v>
      </c>
    </row>
    <row r="68" ht="32.1" customHeight="1" spans="1:5">
      <c r="A68" s="54" t="s">
        <v>227</v>
      </c>
      <c r="B68" s="54"/>
      <c r="C68" s="54">
        <v>237</v>
      </c>
      <c r="D68" s="272">
        <v>1392</v>
      </c>
      <c r="E68" s="54">
        <f t="shared" si="1"/>
        <v>587.34</v>
      </c>
    </row>
    <row r="69" ht="32.1" customHeight="1" spans="1:5">
      <c r="A69" s="54"/>
      <c r="B69" s="54"/>
      <c r="C69" s="54"/>
      <c r="D69" s="272"/>
      <c r="E69" s="54"/>
    </row>
    <row r="70" ht="32.1" customHeight="1" spans="1:5">
      <c r="A70" s="39" t="s">
        <v>228</v>
      </c>
      <c r="B70" s="256">
        <f>B5+B10+B21+B29+B36+B40+B43+B47+B50+B56+B59+B64</f>
        <v>0</v>
      </c>
      <c r="C70" s="256">
        <f t="shared" ref="C70:D70" si="13">C5+C10+C21+C29+C36+C40+C43+C47+C50+C56+C59+C64</f>
        <v>123088</v>
      </c>
      <c r="D70" s="39">
        <f t="shared" si="13"/>
        <v>67279</v>
      </c>
      <c r="E70" s="256">
        <f t="shared" ref="E70" si="14">IF(C70&lt;&gt;0,ROUND(D70/C70*100,2),0)</f>
        <v>54.66</v>
      </c>
    </row>
  </sheetData>
  <mergeCells count="1">
    <mergeCell ref="A2:E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L13" sqref="L13"/>
    </sheetView>
  </sheetViews>
  <sheetFormatPr defaultColWidth="9" defaultRowHeight="14.25"/>
  <cols>
    <col min="1" max="1" width="40.6666666666667" style="30" customWidth="1"/>
    <col min="2" max="3" width="12.6666666666667" style="30" customWidth="1"/>
    <col min="4" max="4" width="12.6666666666667" style="120" customWidth="1"/>
    <col min="5" max="5" width="12.6666666666667" style="30" customWidth="1"/>
    <col min="6" max="9" width="12.6666666666667" style="30" hidden="1" customWidth="1"/>
    <col min="10" max="10" width="12.6666666666667" style="30" customWidth="1"/>
    <col min="11" max="11" width="12.6666666666667" style="30" hidden="1" customWidth="1"/>
    <col min="12" max="16384" width="9" style="30"/>
  </cols>
  <sheetData>
    <row r="1" s="30" customFormat="1" ht="30" customHeight="1" spans="1:4">
      <c r="A1" s="29" t="s">
        <v>229</v>
      </c>
      <c r="B1" s="30"/>
      <c r="C1" s="30"/>
      <c r="D1" s="120"/>
    </row>
    <row r="2" s="30" customFormat="1" ht="50.1" customHeight="1" spans="1:11">
      <c r="A2" s="37" t="s">
        <v>230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="30" customFormat="1" ht="30" customHeight="1" spans="4:11">
      <c r="D3" s="120"/>
      <c r="E3" s="30"/>
      <c r="F3" s="30"/>
      <c r="G3" s="30"/>
      <c r="H3" s="30"/>
      <c r="I3" s="30"/>
      <c r="J3" s="101" t="s">
        <v>2</v>
      </c>
      <c r="K3" s="101"/>
    </row>
    <row r="4" s="31" customFormat="1" ht="39.9" customHeight="1" spans="1:11">
      <c r="A4" s="39" t="s">
        <v>3</v>
      </c>
      <c r="B4" s="121" t="s">
        <v>4</v>
      </c>
      <c r="C4" s="121" t="s">
        <v>5</v>
      </c>
      <c r="D4" s="121" t="s">
        <v>6</v>
      </c>
      <c r="E4" s="121" t="s">
        <v>7</v>
      </c>
      <c r="F4" s="121" t="s">
        <v>8</v>
      </c>
      <c r="G4" s="121" t="s">
        <v>9</v>
      </c>
      <c r="H4" s="121" t="s">
        <v>10</v>
      </c>
      <c r="I4" s="121" t="s">
        <v>11</v>
      </c>
      <c r="J4" s="121" t="s">
        <v>12</v>
      </c>
      <c r="K4" s="39" t="s">
        <v>13</v>
      </c>
    </row>
    <row r="5" s="29" customFormat="1" ht="24.9" customHeight="1" spans="1:11">
      <c r="A5" s="256" t="s">
        <v>14</v>
      </c>
      <c r="B5" s="257">
        <f t="shared" ref="B5:H5" si="0">SUM(B6:B22)</f>
        <v>0</v>
      </c>
      <c r="C5" s="257">
        <f t="shared" si="0"/>
        <v>0</v>
      </c>
      <c r="D5" s="225">
        <f t="shared" si="0"/>
        <v>22333</v>
      </c>
      <c r="E5" s="256">
        <f t="shared" ref="E5:E31" si="1">IF(C5&lt;&gt;0,ROUND(D5/C5*100,2),0)</f>
        <v>0</v>
      </c>
      <c r="F5" s="257">
        <f t="shared" si="0"/>
        <v>27205</v>
      </c>
      <c r="G5" s="257">
        <f t="shared" si="0"/>
        <v>0</v>
      </c>
      <c r="H5" s="257">
        <f t="shared" si="0"/>
        <v>27205</v>
      </c>
      <c r="I5" s="256">
        <f t="shared" ref="I5:I31" si="2">ROUND(IF(F5&lt;&gt;0,(D5-F5)/F5*100,0),2)</f>
        <v>-17.91</v>
      </c>
      <c r="J5" s="264"/>
      <c r="K5" s="265"/>
    </row>
    <row r="6" s="30" customFormat="1" ht="24.9" customHeight="1" spans="1:11">
      <c r="A6" s="54" t="s">
        <v>15</v>
      </c>
      <c r="B6" s="258"/>
      <c r="C6" s="258"/>
      <c r="D6" s="229">
        <v>5325</v>
      </c>
      <c r="E6" s="259">
        <f>IF(C6&lt;&gt;0,ROUND((D6+D7)/(C6+C7)*100,2),0)</f>
        <v>0</v>
      </c>
      <c r="F6" s="258">
        <v>5398</v>
      </c>
      <c r="G6" s="258"/>
      <c r="H6" s="258">
        <f t="shared" ref="H6:H22" si="3">F6+G6</f>
        <v>5398</v>
      </c>
      <c r="I6" s="266">
        <f>ROUND(IF(F6&lt;&gt;0,(D6-F6+D7-F7)/(F6+F7)*100,0),2)</f>
        <v>-8.19</v>
      </c>
      <c r="J6" s="267"/>
      <c r="K6" s="268"/>
    </row>
    <row r="7" s="30" customFormat="1" ht="24.9" customHeight="1" spans="1:11">
      <c r="A7" s="54" t="s">
        <v>16</v>
      </c>
      <c r="B7" s="258"/>
      <c r="C7" s="258"/>
      <c r="D7" s="229"/>
      <c r="E7" s="259"/>
      <c r="F7" s="258">
        <v>402</v>
      </c>
      <c r="G7" s="258"/>
      <c r="H7" s="258">
        <f t="shared" si="3"/>
        <v>402</v>
      </c>
      <c r="I7" s="266"/>
      <c r="J7" s="267"/>
      <c r="K7" s="268"/>
    </row>
    <row r="8" s="30" customFormat="1" ht="24.9" customHeight="1" spans="1:11">
      <c r="A8" s="54" t="s">
        <v>17</v>
      </c>
      <c r="B8" s="258"/>
      <c r="C8" s="258"/>
      <c r="D8" s="229">
        <v>1413</v>
      </c>
      <c r="E8" s="54">
        <f t="shared" si="1"/>
        <v>0</v>
      </c>
      <c r="F8" s="258">
        <v>1553</v>
      </c>
      <c r="G8" s="258"/>
      <c r="H8" s="258">
        <f t="shared" si="3"/>
        <v>1553</v>
      </c>
      <c r="I8" s="54">
        <f t="shared" si="2"/>
        <v>-9.01</v>
      </c>
      <c r="J8" s="269"/>
      <c r="K8" s="268"/>
    </row>
    <row r="9" s="30" customFormat="1" ht="24.9" customHeight="1" spans="1:11">
      <c r="A9" s="54" t="s">
        <v>18</v>
      </c>
      <c r="B9" s="258"/>
      <c r="C9" s="258"/>
      <c r="D9" s="229"/>
      <c r="E9" s="54"/>
      <c r="F9" s="258"/>
      <c r="G9" s="258"/>
      <c r="H9" s="258">
        <f t="shared" si="3"/>
        <v>0</v>
      </c>
      <c r="I9" s="54">
        <f t="shared" si="2"/>
        <v>0</v>
      </c>
      <c r="J9" s="269"/>
      <c r="K9" s="268"/>
    </row>
    <row r="10" s="30" customFormat="1" ht="24.9" customHeight="1" spans="1:11">
      <c r="A10" s="54" t="s">
        <v>19</v>
      </c>
      <c r="B10" s="258"/>
      <c r="C10" s="258"/>
      <c r="D10" s="229">
        <v>191</v>
      </c>
      <c r="E10" s="54">
        <f t="shared" si="1"/>
        <v>0</v>
      </c>
      <c r="F10" s="258">
        <v>381</v>
      </c>
      <c r="G10" s="258"/>
      <c r="H10" s="258">
        <f t="shared" si="3"/>
        <v>381</v>
      </c>
      <c r="I10" s="54">
        <f t="shared" si="2"/>
        <v>-49.87</v>
      </c>
      <c r="J10" s="269"/>
      <c r="K10" s="268"/>
    </row>
    <row r="11" s="30" customFormat="1" ht="24.9" customHeight="1" spans="1:11">
      <c r="A11" s="54" t="s">
        <v>20</v>
      </c>
      <c r="B11" s="258"/>
      <c r="C11" s="258"/>
      <c r="D11" s="229">
        <v>52</v>
      </c>
      <c r="E11" s="54">
        <f t="shared" si="1"/>
        <v>0</v>
      </c>
      <c r="F11" s="258">
        <v>1</v>
      </c>
      <c r="G11" s="258"/>
      <c r="H11" s="258">
        <f t="shared" si="3"/>
        <v>1</v>
      </c>
      <c r="I11" s="54">
        <f t="shared" si="2"/>
        <v>5100</v>
      </c>
      <c r="J11" s="269"/>
      <c r="K11" s="268"/>
    </row>
    <row r="12" s="30" customFormat="1" ht="24.9" customHeight="1" spans="1:11">
      <c r="A12" s="54" t="s">
        <v>21</v>
      </c>
      <c r="B12" s="258"/>
      <c r="C12" s="258"/>
      <c r="D12" s="229">
        <v>1136</v>
      </c>
      <c r="E12" s="54">
        <f t="shared" si="1"/>
        <v>0</v>
      </c>
      <c r="F12" s="258">
        <v>1178</v>
      </c>
      <c r="G12" s="258"/>
      <c r="H12" s="258">
        <f t="shared" si="3"/>
        <v>1178</v>
      </c>
      <c r="I12" s="54">
        <f t="shared" si="2"/>
        <v>-3.57</v>
      </c>
      <c r="J12" s="269"/>
      <c r="K12" s="268"/>
    </row>
    <row r="13" s="30" customFormat="1" ht="24.9" customHeight="1" spans="1:11">
      <c r="A13" s="54" t="s">
        <v>22</v>
      </c>
      <c r="B13" s="258"/>
      <c r="C13" s="258"/>
      <c r="D13" s="229">
        <v>315</v>
      </c>
      <c r="E13" s="54">
        <f t="shared" si="1"/>
        <v>0</v>
      </c>
      <c r="F13" s="258">
        <v>369</v>
      </c>
      <c r="G13" s="258"/>
      <c r="H13" s="258">
        <f t="shared" si="3"/>
        <v>369</v>
      </c>
      <c r="I13" s="54">
        <f t="shared" si="2"/>
        <v>-14.63</v>
      </c>
      <c r="J13" s="269"/>
      <c r="K13" s="268"/>
    </row>
    <row r="14" s="30" customFormat="1" ht="24.9" customHeight="1" spans="1:11">
      <c r="A14" s="54" t="s">
        <v>23</v>
      </c>
      <c r="B14" s="258"/>
      <c r="C14" s="258"/>
      <c r="D14" s="229">
        <v>504</v>
      </c>
      <c r="E14" s="54">
        <f t="shared" si="1"/>
        <v>0</v>
      </c>
      <c r="F14" s="258">
        <v>303</v>
      </c>
      <c r="G14" s="258"/>
      <c r="H14" s="258">
        <f t="shared" si="3"/>
        <v>303</v>
      </c>
      <c r="I14" s="54">
        <f t="shared" si="2"/>
        <v>66.34</v>
      </c>
      <c r="J14" s="269"/>
      <c r="K14" s="268"/>
    </row>
    <row r="15" s="30" customFormat="1" ht="24.9" customHeight="1" spans="1:11">
      <c r="A15" s="54" t="s">
        <v>24</v>
      </c>
      <c r="B15" s="258"/>
      <c r="C15" s="258"/>
      <c r="D15" s="229">
        <v>527</v>
      </c>
      <c r="E15" s="54">
        <f t="shared" si="1"/>
        <v>0</v>
      </c>
      <c r="F15" s="258">
        <v>295</v>
      </c>
      <c r="G15" s="258"/>
      <c r="H15" s="258">
        <f t="shared" si="3"/>
        <v>295</v>
      </c>
      <c r="I15" s="54">
        <f t="shared" si="2"/>
        <v>78.64</v>
      </c>
      <c r="J15" s="269"/>
      <c r="K15" s="268"/>
    </row>
    <row r="16" s="30" customFormat="1" ht="24.9" customHeight="1" spans="1:11">
      <c r="A16" s="54" t="s">
        <v>25</v>
      </c>
      <c r="B16" s="258"/>
      <c r="C16" s="258"/>
      <c r="D16" s="229">
        <v>3940</v>
      </c>
      <c r="E16" s="54">
        <f t="shared" si="1"/>
        <v>0</v>
      </c>
      <c r="F16" s="258">
        <v>9034</v>
      </c>
      <c r="G16" s="258"/>
      <c r="H16" s="258">
        <f t="shared" si="3"/>
        <v>9034</v>
      </c>
      <c r="I16" s="54">
        <f t="shared" si="2"/>
        <v>-56.39</v>
      </c>
      <c r="J16" s="269"/>
      <c r="K16" s="268"/>
    </row>
    <row r="17" s="30" customFormat="1" ht="24.9" customHeight="1" spans="1:11">
      <c r="A17" s="54" t="s">
        <v>26</v>
      </c>
      <c r="B17" s="258"/>
      <c r="C17" s="258"/>
      <c r="D17" s="229">
        <v>75</v>
      </c>
      <c r="E17" s="54">
        <f t="shared" si="1"/>
        <v>0</v>
      </c>
      <c r="F17" s="258">
        <v>452</v>
      </c>
      <c r="G17" s="258"/>
      <c r="H17" s="258">
        <f t="shared" si="3"/>
        <v>452</v>
      </c>
      <c r="I17" s="54">
        <f t="shared" si="2"/>
        <v>-83.41</v>
      </c>
      <c r="J17" s="269"/>
      <c r="K17" s="268"/>
    </row>
    <row r="18" s="30" customFormat="1" ht="24.9" customHeight="1" spans="1:11">
      <c r="A18" s="54" t="s">
        <v>27</v>
      </c>
      <c r="B18" s="258"/>
      <c r="C18" s="258"/>
      <c r="D18" s="229">
        <v>3800</v>
      </c>
      <c r="E18" s="54">
        <f t="shared" si="1"/>
        <v>0</v>
      </c>
      <c r="F18" s="258">
        <v>1921</v>
      </c>
      <c r="G18" s="258"/>
      <c r="H18" s="258">
        <f t="shared" si="3"/>
        <v>1921</v>
      </c>
      <c r="I18" s="54">
        <f t="shared" si="2"/>
        <v>97.81</v>
      </c>
      <c r="J18" s="269"/>
      <c r="K18" s="268"/>
    </row>
    <row r="19" s="30" customFormat="1" ht="24.9" customHeight="1" spans="1:11">
      <c r="A19" s="54" t="s">
        <v>28</v>
      </c>
      <c r="B19" s="258"/>
      <c r="C19" s="258"/>
      <c r="D19" s="229">
        <v>5053</v>
      </c>
      <c r="E19" s="54">
        <f t="shared" si="1"/>
        <v>0</v>
      </c>
      <c r="F19" s="258">
        <v>5918</v>
      </c>
      <c r="G19" s="258"/>
      <c r="H19" s="258">
        <f t="shared" si="3"/>
        <v>5918</v>
      </c>
      <c r="I19" s="54">
        <f t="shared" si="2"/>
        <v>-14.62</v>
      </c>
      <c r="J19" s="269"/>
      <c r="K19" s="268"/>
    </row>
    <row r="20" s="30" customFormat="1" ht="24.9" customHeight="1" spans="1:11">
      <c r="A20" s="54" t="s">
        <v>29</v>
      </c>
      <c r="B20" s="258"/>
      <c r="C20" s="258">
        <v>0</v>
      </c>
      <c r="D20" s="229"/>
      <c r="E20" s="54">
        <f t="shared" si="1"/>
        <v>0</v>
      </c>
      <c r="F20" s="258"/>
      <c r="G20" s="258"/>
      <c r="H20" s="258">
        <f t="shared" si="3"/>
        <v>0</v>
      </c>
      <c r="I20" s="54">
        <f t="shared" si="2"/>
        <v>0</v>
      </c>
      <c r="J20" s="269"/>
      <c r="K20" s="268"/>
    </row>
    <row r="21" s="30" customFormat="1" ht="24.9" customHeight="1" spans="1:11">
      <c r="A21" s="54" t="s">
        <v>30</v>
      </c>
      <c r="B21" s="258"/>
      <c r="C21" s="258">
        <v>0</v>
      </c>
      <c r="D21" s="229">
        <v>2</v>
      </c>
      <c r="E21" s="54">
        <f t="shared" si="1"/>
        <v>0</v>
      </c>
      <c r="F21" s="258"/>
      <c r="G21" s="258"/>
      <c r="H21" s="258">
        <f t="shared" si="3"/>
        <v>0</v>
      </c>
      <c r="I21" s="54">
        <f t="shared" si="2"/>
        <v>0</v>
      </c>
      <c r="J21" s="269"/>
      <c r="K21" s="268"/>
    </row>
    <row r="22" s="30" customFormat="1" ht="24.9" customHeight="1" spans="1:11">
      <c r="A22" s="54" t="s">
        <v>31</v>
      </c>
      <c r="B22" s="258"/>
      <c r="C22" s="258">
        <v>0</v>
      </c>
      <c r="D22" s="229"/>
      <c r="E22" s="54">
        <f t="shared" si="1"/>
        <v>0</v>
      </c>
      <c r="F22" s="258"/>
      <c r="G22" s="258"/>
      <c r="H22" s="258">
        <f t="shared" si="3"/>
        <v>0</v>
      </c>
      <c r="I22" s="54">
        <f t="shared" si="2"/>
        <v>0</v>
      </c>
      <c r="J22" s="269"/>
      <c r="K22" s="268"/>
    </row>
    <row r="23" s="29" customFormat="1" ht="24.9" customHeight="1" spans="1:11">
      <c r="A23" s="256" t="s">
        <v>32</v>
      </c>
      <c r="B23" s="257">
        <f t="shared" ref="B23:H23" si="4">SUM(B24:B31)</f>
        <v>0</v>
      </c>
      <c r="C23" s="257">
        <f t="shared" si="4"/>
        <v>0</v>
      </c>
      <c r="D23" s="225">
        <f t="shared" si="4"/>
        <v>14476</v>
      </c>
      <c r="E23" s="256">
        <f t="shared" si="1"/>
        <v>0</v>
      </c>
      <c r="F23" s="257">
        <f t="shared" si="4"/>
        <v>16420</v>
      </c>
      <c r="G23" s="257">
        <f t="shared" si="4"/>
        <v>-2900</v>
      </c>
      <c r="H23" s="257">
        <f t="shared" si="4"/>
        <v>13520</v>
      </c>
      <c r="I23" s="256">
        <f t="shared" si="2"/>
        <v>-11.84</v>
      </c>
      <c r="J23" s="264"/>
      <c r="K23" s="265"/>
    </row>
    <row r="24" s="30" customFormat="1" ht="24.9" customHeight="1" spans="1:11">
      <c r="A24" s="54" t="s">
        <v>33</v>
      </c>
      <c r="B24" s="258"/>
      <c r="C24" s="258"/>
      <c r="D24" s="229">
        <v>6660</v>
      </c>
      <c r="E24" s="54">
        <f t="shared" si="1"/>
        <v>0</v>
      </c>
      <c r="F24" s="258">
        <v>1261</v>
      </c>
      <c r="G24" s="258"/>
      <c r="H24" s="258">
        <f t="shared" ref="H24:H31" si="5">F24+G24</f>
        <v>1261</v>
      </c>
      <c r="I24" s="54">
        <f t="shared" si="2"/>
        <v>428.15</v>
      </c>
      <c r="J24" s="269"/>
      <c r="K24" s="268"/>
    </row>
    <row r="25" s="30" customFormat="1" ht="24.9" customHeight="1" spans="1:11">
      <c r="A25" s="54" t="s">
        <v>34</v>
      </c>
      <c r="B25" s="258"/>
      <c r="C25" s="258"/>
      <c r="D25" s="229"/>
      <c r="E25" s="54">
        <f t="shared" si="1"/>
        <v>0</v>
      </c>
      <c r="F25" s="258">
        <v>595</v>
      </c>
      <c r="G25" s="258"/>
      <c r="H25" s="258">
        <f t="shared" si="5"/>
        <v>595</v>
      </c>
      <c r="I25" s="54">
        <f t="shared" si="2"/>
        <v>-100</v>
      </c>
      <c r="J25" s="269"/>
      <c r="K25" s="268"/>
    </row>
    <row r="26" s="30" customFormat="1" ht="24.9" customHeight="1" spans="1:11">
      <c r="A26" s="54" t="s">
        <v>35</v>
      </c>
      <c r="B26" s="258"/>
      <c r="C26" s="258"/>
      <c r="D26" s="229"/>
      <c r="E26" s="54">
        <f t="shared" si="1"/>
        <v>0</v>
      </c>
      <c r="F26" s="258">
        <v>115</v>
      </c>
      <c r="G26" s="258"/>
      <c r="H26" s="258">
        <f t="shared" si="5"/>
        <v>115</v>
      </c>
      <c r="I26" s="54">
        <f t="shared" si="2"/>
        <v>-100</v>
      </c>
      <c r="J26" s="269"/>
      <c r="K26" s="268"/>
    </row>
    <row r="27" s="30" customFormat="1" ht="24.9" customHeight="1" spans="1:11">
      <c r="A27" s="54" t="s">
        <v>36</v>
      </c>
      <c r="B27" s="258"/>
      <c r="C27" s="258"/>
      <c r="D27" s="229"/>
      <c r="E27" s="54">
        <f t="shared" si="1"/>
        <v>0</v>
      </c>
      <c r="F27" s="258"/>
      <c r="G27" s="258"/>
      <c r="H27" s="258">
        <f t="shared" si="5"/>
        <v>0</v>
      </c>
      <c r="I27" s="54">
        <f t="shared" si="2"/>
        <v>0</v>
      </c>
      <c r="J27" s="269"/>
      <c r="K27" s="268"/>
    </row>
    <row r="28" s="30" customFormat="1" ht="24.9" customHeight="1" spans="1:11">
      <c r="A28" s="54" t="s">
        <v>37</v>
      </c>
      <c r="B28" s="258"/>
      <c r="C28" s="258"/>
      <c r="D28" s="229">
        <v>7816</v>
      </c>
      <c r="E28" s="54">
        <f t="shared" si="1"/>
        <v>0</v>
      </c>
      <c r="F28" s="258">
        <v>14430</v>
      </c>
      <c r="G28" s="258">
        <v>-2900</v>
      </c>
      <c r="H28" s="258">
        <f t="shared" si="5"/>
        <v>11530</v>
      </c>
      <c r="I28" s="54">
        <f t="shared" si="2"/>
        <v>-45.84</v>
      </c>
      <c r="J28" s="269"/>
      <c r="K28" s="268"/>
    </row>
    <row r="29" s="30" customFormat="1" ht="24.9" customHeight="1" spans="1:11">
      <c r="A29" s="54" t="s">
        <v>38</v>
      </c>
      <c r="B29" s="258"/>
      <c r="C29" s="258"/>
      <c r="D29" s="229"/>
      <c r="E29" s="54">
        <f t="shared" si="1"/>
        <v>0</v>
      </c>
      <c r="F29" s="258"/>
      <c r="G29" s="258"/>
      <c r="H29" s="258">
        <f t="shared" si="5"/>
        <v>0</v>
      </c>
      <c r="I29" s="54">
        <f t="shared" si="2"/>
        <v>0</v>
      </c>
      <c r="J29" s="269"/>
      <c r="K29" s="268"/>
    </row>
    <row r="30" s="30" customFormat="1" ht="24.9" customHeight="1" spans="1:11">
      <c r="A30" s="54" t="s">
        <v>39</v>
      </c>
      <c r="B30" s="258"/>
      <c r="C30" s="258"/>
      <c r="D30" s="229"/>
      <c r="E30" s="54">
        <f t="shared" si="1"/>
        <v>0</v>
      </c>
      <c r="F30" s="258">
        <v>18</v>
      </c>
      <c r="G30" s="258"/>
      <c r="H30" s="258">
        <f t="shared" si="5"/>
        <v>18</v>
      </c>
      <c r="I30" s="54">
        <f t="shared" si="2"/>
        <v>-100</v>
      </c>
      <c r="J30" s="269"/>
      <c r="K30" s="268"/>
    </row>
    <row r="31" s="30" customFormat="1" ht="24.9" customHeight="1" spans="1:11">
      <c r="A31" s="54" t="s">
        <v>40</v>
      </c>
      <c r="B31" s="258"/>
      <c r="C31" s="258"/>
      <c r="D31" s="229"/>
      <c r="E31" s="54">
        <f t="shared" si="1"/>
        <v>0</v>
      </c>
      <c r="F31" s="258">
        <v>1</v>
      </c>
      <c r="G31" s="258"/>
      <c r="H31" s="258">
        <f t="shared" si="5"/>
        <v>1</v>
      </c>
      <c r="I31" s="54">
        <f t="shared" si="2"/>
        <v>-100</v>
      </c>
      <c r="J31" s="269"/>
      <c r="K31" s="268"/>
    </row>
    <row r="32" s="30" customFormat="1" ht="24.9" customHeight="1" spans="1:11">
      <c r="A32" s="54"/>
      <c r="B32" s="260"/>
      <c r="C32" s="54"/>
      <c r="D32" s="261"/>
      <c r="E32" s="54"/>
      <c r="F32" s="260"/>
      <c r="G32" s="260"/>
      <c r="H32" s="54"/>
      <c r="I32" s="54"/>
      <c r="J32" s="269"/>
      <c r="K32" s="268"/>
    </row>
    <row r="33" s="29" customFormat="1" ht="24.9" customHeight="1" spans="1:11">
      <c r="A33" s="39" t="s">
        <v>41</v>
      </c>
      <c r="B33" s="257">
        <f t="shared" ref="B33:H33" si="6">B5+B23</f>
        <v>0</v>
      </c>
      <c r="C33" s="257">
        <f t="shared" si="6"/>
        <v>0</v>
      </c>
      <c r="D33" s="225">
        <f t="shared" si="6"/>
        <v>36809</v>
      </c>
      <c r="E33" s="256">
        <f>IF(C33&lt;&gt;0,ROUND(D33/C33*100,2),0)</f>
        <v>0</v>
      </c>
      <c r="F33" s="257">
        <f t="shared" si="6"/>
        <v>43625</v>
      </c>
      <c r="G33" s="257">
        <f t="shared" si="6"/>
        <v>-2900</v>
      </c>
      <c r="H33" s="257">
        <f t="shared" si="6"/>
        <v>40725</v>
      </c>
      <c r="I33" s="256">
        <f>ROUND(IF(F33&lt;&gt;0,(D33-F33)/F33*100,0),2)</f>
        <v>-15.62</v>
      </c>
      <c r="J33" s="264"/>
      <c r="K33" s="265"/>
    </row>
    <row r="34" s="30" customFormat="1" ht="69.9" customHeight="1" spans="1:11">
      <c r="A34" s="262"/>
      <c r="B34" s="57"/>
      <c r="C34" s="57"/>
      <c r="D34" s="263"/>
      <c r="E34" s="57"/>
      <c r="F34" s="57"/>
      <c r="G34" s="57"/>
      <c r="H34" s="57"/>
      <c r="I34" s="57"/>
      <c r="J34" s="57"/>
      <c r="K34" s="57"/>
    </row>
  </sheetData>
  <mergeCells count="4">
    <mergeCell ref="A2:K2"/>
    <mergeCell ref="J3:K3"/>
    <mergeCell ref="A34:K34"/>
    <mergeCell ref="I6:I7"/>
  </mergeCells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opLeftCell="B1" workbookViewId="0">
      <selection activeCell="L19" sqref="L19"/>
    </sheetView>
  </sheetViews>
  <sheetFormatPr defaultColWidth="9" defaultRowHeight="14.25"/>
  <cols>
    <col min="1" max="1" width="4.10833333333333" style="234" hidden="1" customWidth="1"/>
    <col min="2" max="2" width="32.3333333333333" style="234" customWidth="1"/>
    <col min="3" max="3" width="12.1083333333333" style="234" customWidth="1"/>
    <col min="4" max="4" width="12.1083333333333" style="235" customWidth="1"/>
    <col min="5" max="5" width="12.1083333333333" style="236" customWidth="1"/>
    <col min="6" max="6" width="12.1083333333333" style="235" customWidth="1"/>
    <col min="7" max="7" width="12.1083333333333" style="235" hidden="1" customWidth="1"/>
    <col min="8" max="8" width="12.1083333333333" style="235" customWidth="1"/>
    <col min="9" max="256" width="8.88333333333333" style="234"/>
    <col min="257" max="257" width="9" style="234" hidden="1" customWidth="1"/>
    <col min="258" max="258" width="32.3333333333333" style="234" customWidth="1"/>
    <col min="259" max="264" width="12.1083333333333" style="234" customWidth="1"/>
    <col min="265" max="512" width="8.88333333333333" style="234"/>
    <col min="513" max="513" width="9" style="234" hidden="1" customWidth="1"/>
    <col min="514" max="514" width="32.3333333333333" style="234" customWidth="1"/>
    <col min="515" max="520" width="12.1083333333333" style="234" customWidth="1"/>
    <col min="521" max="768" width="8.88333333333333" style="234"/>
    <col min="769" max="769" width="9" style="234" hidden="1" customWidth="1"/>
    <col min="770" max="770" width="32.3333333333333" style="234" customWidth="1"/>
    <col min="771" max="776" width="12.1083333333333" style="234" customWidth="1"/>
    <col min="777" max="1024" width="8.88333333333333" style="234"/>
    <col min="1025" max="1025" width="9" style="234" hidden="1" customWidth="1"/>
    <col min="1026" max="1026" width="32.3333333333333" style="234" customWidth="1"/>
    <col min="1027" max="1032" width="12.1083333333333" style="234" customWidth="1"/>
    <col min="1033" max="1280" width="8.88333333333333" style="234"/>
    <col min="1281" max="1281" width="9" style="234" hidden="1" customWidth="1"/>
    <col min="1282" max="1282" width="32.3333333333333" style="234" customWidth="1"/>
    <col min="1283" max="1288" width="12.1083333333333" style="234" customWidth="1"/>
    <col min="1289" max="1536" width="8.88333333333333" style="234"/>
    <col min="1537" max="1537" width="9" style="234" hidden="1" customWidth="1"/>
    <col min="1538" max="1538" width="32.3333333333333" style="234" customWidth="1"/>
    <col min="1539" max="1544" width="12.1083333333333" style="234" customWidth="1"/>
    <col min="1545" max="1792" width="8.88333333333333" style="234"/>
    <col min="1793" max="1793" width="9" style="234" hidden="1" customWidth="1"/>
    <col min="1794" max="1794" width="32.3333333333333" style="234" customWidth="1"/>
    <col min="1795" max="1800" width="12.1083333333333" style="234" customWidth="1"/>
    <col min="1801" max="2048" width="8.88333333333333" style="234"/>
    <col min="2049" max="2049" width="9" style="234" hidden="1" customWidth="1"/>
    <col min="2050" max="2050" width="32.3333333333333" style="234" customWidth="1"/>
    <col min="2051" max="2056" width="12.1083333333333" style="234" customWidth="1"/>
    <col min="2057" max="2304" width="8.88333333333333" style="234"/>
    <col min="2305" max="2305" width="9" style="234" hidden="1" customWidth="1"/>
    <col min="2306" max="2306" width="32.3333333333333" style="234" customWidth="1"/>
    <col min="2307" max="2312" width="12.1083333333333" style="234" customWidth="1"/>
    <col min="2313" max="2560" width="8.88333333333333" style="234"/>
    <col min="2561" max="2561" width="9" style="234" hidden="1" customWidth="1"/>
    <col min="2562" max="2562" width="32.3333333333333" style="234" customWidth="1"/>
    <col min="2563" max="2568" width="12.1083333333333" style="234" customWidth="1"/>
    <col min="2569" max="2816" width="8.88333333333333" style="234"/>
    <col min="2817" max="2817" width="9" style="234" hidden="1" customWidth="1"/>
    <col min="2818" max="2818" width="32.3333333333333" style="234" customWidth="1"/>
    <col min="2819" max="2824" width="12.1083333333333" style="234" customWidth="1"/>
    <col min="2825" max="3072" width="8.88333333333333" style="234"/>
    <col min="3073" max="3073" width="9" style="234" hidden="1" customWidth="1"/>
    <col min="3074" max="3074" width="32.3333333333333" style="234" customWidth="1"/>
    <col min="3075" max="3080" width="12.1083333333333" style="234" customWidth="1"/>
    <col min="3081" max="3328" width="8.88333333333333" style="234"/>
    <col min="3329" max="3329" width="9" style="234" hidden="1" customWidth="1"/>
    <col min="3330" max="3330" width="32.3333333333333" style="234" customWidth="1"/>
    <col min="3331" max="3336" width="12.1083333333333" style="234" customWidth="1"/>
    <col min="3337" max="3584" width="8.88333333333333" style="234"/>
    <col min="3585" max="3585" width="9" style="234" hidden="1" customWidth="1"/>
    <col min="3586" max="3586" width="32.3333333333333" style="234" customWidth="1"/>
    <col min="3587" max="3592" width="12.1083333333333" style="234" customWidth="1"/>
    <col min="3593" max="3840" width="8.88333333333333" style="234"/>
    <col min="3841" max="3841" width="9" style="234" hidden="1" customWidth="1"/>
    <col min="3842" max="3842" width="32.3333333333333" style="234" customWidth="1"/>
    <col min="3843" max="3848" width="12.1083333333333" style="234" customWidth="1"/>
    <col min="3849" max="4096" width="8.88333333333333" style="234"/>
    <col min="4097" max="4097" width="9" style="234" hidden="1" customWidth="1"/>
    <col min="4098" max="4098" width="32.3333333333333" style="234" customWidth="1"/>
    <col min="4099" max="4104" width="12.1083333333333" style="234" customWidth="1"/>
    <col min="4105" max="4352" width="8.88333333333333" style="234"/>
    <col min="4353" max="4353" width="9" style="234" hidden="1" customWidth="1"/>
    <col min="4354" max="4354" width="32.3333333333333" style="234" customWidth="1"/>
    <col min="4355" max="4360" width="12.1083333333333" style="234" customWidth="1"/>
    <col min="4361" max="4608" width="8.88333333333333" style="234"/>
    <col min="4609" max="4609" width="9" style="234" hidden="1" customWidth="1"/>
    <col min="4610" max="4610" width="32.3333333333333" style="234" customWidth="1"/>
    <col min="4611" max="4616" width="12.1083333333333" style="234" customWidth="1"/>
    <col min="4617" max="4864" width="8.88333333333333" style="234"/>
    <col min="4865" max="4865" width="9" style="234" hidden="1" customWidth="1"/>
    <col min="4866" max="4866" width="32.3333333333333" style="234" customWidth="1"/>
    <col min="4867" max="4872" width="12.1083333333333" style="234" customWidth="1"/>
    <col min="4873" max="5120" width="8.88333333333333" style="234"/>
    <col min="5121" max="5121" width="9" style="234" hidden="1" customWidth="1"/>
    <col min="5122" max="5122" width="32.3333333333333" style="234" customWidth="1"/>
    <col min="5123" max="5128" width="12.1083333333333" style="234" customWidth="1"/>
    <col min="5129" max="5376" width="8.88333333333333" style="234"/>
    <col min="5377" max="5377" width="9" style="234" hidden="1" customWidth="1"/>
    <col min="5378" max="5378" width="32.3333333333333" style="234" customWidth="1"/>
    <col min="5379" max="5384" width="12.1083333333333" style="234" customWidth="1"/>
    <col min="5385" max="5632" width="8.88333333333333" style="234"/>
    <col min="5633" max="5633" width="9" style="234" hidden="1" customWidth="1"/>
    <col min="5634" max="5634" width="32.3333333333333" style="234" customWidth="1"/>
    <col min="5635" max="5640" width="12.1083333333333" style="234" customWidth="1"/>
    <col min="5641" max="5888" width="8.88333333333333" style="234"/>
    <col min="5889" max="5889" width="9" style="234" hidden="1" customWidth="1"/>
    <col min="5890" max="5890" width="32.3333333333333" style="234" customWidth="1"/>
    <col min="5891" max="5896" width="12.1083333333333" style="234" customWidth="1"/>
    <col min="5897" max="6144" width="8.88333333333333" style="234"/>
    <col min="6145" max="6145" width="9" style="234" hidden="1" customWidth="1"/>
    <col min="6146" max="6146" width="32.3333333333333" style="234" customWidth="1"/>
    <col min="6147" max="6152" width="12.1083333333333" style="234" customWidth="1"/>
    <col min="6153" max="6400" width="8.88333333333333" style="234"/>
    <col min="6401" max="6401" width="9" style="234" hidden="1" customWidth="1"/>
    <col min="6402" max="6402" width="32.3333333333333" style="234" customWidth="1"/>
    <col min="6403" max="6408" width="12.1083333333333" style="234" customWidth="1"/>
    <col min="6409" max="6656" width="8.88333333333333" style="234"/>
    <col min="6657" max="6657" width="9" style="234" hidden="1" customWidth="1"/>
    <col min="6658" max="6658" width="32.3333333333333" style="234" customWidth="1"/>
    <col min="6659" max="6664" width="12.1083333333333" style="234" customWidth="1"/>
    <col min="6665" max="6912" width="8.88333333333333" style="234"/>
    <col min="6913" max="6913" width="9" style="234" hidden="1" customWidth="1"/>
    <col min="6914" max="6914" width="32.3333333333333" style="234" customWidth="1"/>
    <col min="6915" max="6920" width="12.1083333333333" style="234" customWidth="1"/>
    <col min="6921" max="7168" width="8.88333333333333" style="234"/>
    <col min="7169" max="7169" width="9" style="234" hidden="1" customWidth="1"/>
    <col min="7170" max="7170" width="32.3333333333333" style="234" customWidth="1"/>
    <col min="7171" max="7176" width="12.1083333333333" style="234" customWidth="1"/>
    <col min="7177" max="7424" width="8.88333333333333" style="234"/>
    <col min="7425" max="7425" width="9" style="234" hidden="1" customWidth="1"/>
    <col min="7426" max="7426" width="32.3333333333333" style="234" customWidth="1"/>
    <col min="7427" max="7432" width="12.1083333333333" style="234" customWidth="1"/>
    <col min="7433" max="7680" width="8.88333333333333" style="234"/>
    <col min="7681" max="7681" width="9" style="234" hidden="1" customWidth="1"/>
    <col min="7682" max="7682" width="32.3333333333333" style="234" customWidth="1"/>
    <col min="7683" max="7688" width="12.1083333333333" style="234" customWidth="1"/>
    <col min="7689" max="7936" width="8.88333333333333" style="234"/>
    <col min="7937" max="7937" width="9" style="234" hidden="1" customWidth="1"/>
    <col min="7938" max="7938" width="32.3333333333333" style="234" customWidth="1"/>
    <col min="7939" max="7944" width="12.1083333333333" style="234" customWidth="1"/>
    <col min="7945" max="8192" width="8.88333333333333" style="234"/>
    <col min="8193" max="8193" width="9" style="234" hidden="1" customWidth="1"/>
    <col min="8194" max="8194" width="32.3333333333333" style="234" customWidth="1"/>
    <col min="8195" max="8200" width="12.1083333333333" style="234" customWidth="1"/>
    <col min="8201" max="8448" width="8.88333333333333" style="234"/>
    <col min="8449" max="8449" width="9" style="234" hidden="1" customWidth="1"/>
    <col min="8450" max="8450" width="32.3333333333333" style="234" customWidth="1"/>
    <col min="8451" max="8456" width="12.1083333333333" style="234" customWidth="1"/>
    <col min="8457" max="8704" width="8.88333333333333" style="234"/>
    <col min="8705" max="8705" width="9" style="234" hidden="1" customWidth="1"/>
    <col min="8706" max="8706" width="32.3333333333333" style="234" customWidth="1"/>
    <col min="8707" max="8712" width="12.1083333333333" style="234" customWidth="1"/>
    <col min="8713" max="8960" width="8.88333333333333" style="234"/>
    <col min="8961" max="8961" width="9" style="234" hidden="1" customWidth="1"/>
    <col min="8962" max="8962" width="32.3333333333333" style="234" customWidth="1"/>
    <col min="8963" max="8968" width="12.1083333333333" style="234" customWidth="1"/>
    <col min="8969" max="9216" width="8.88333333333333" style="234"/>
    <col min="9217" max="9217" width="9" style="234" hidden="1" customWidth="1"/>
    <col min="9218" max="9218" width="32.3333333333333" style="234" customWidth="1"/>
    <col min="9219" max="9224" width="12.1083333333333" style="234" customWidth="1"/>
    <col min="9225" max="9472" width="8.88333333333333" style="234"/>
    <col min="9473" max="9473" width="9" style="234" hidden="1" customWidth="1"/>
    <col min="9474" max="9474" width="32.3333333333333" style="234" customWidth="1"/>
    <col min="9475" max="9480" width="12.1083333333333" style="234" customWidth="1"/>
    <col min="9481" max="9728" width="8.88333333333333" style="234"/>
    <col min="9729" max="9729" width="9" style="234" hidden="1" customWidth="1"/>
    <col min="9730" max="9730" width="32.3333333333333" style="234" customWidth="1"/>
    <col min="9731" max="9736" width="12.1083333333333" style="234" customWidth="1"/>
    <col min="9737" max="9984" width="8.88333333333333" style="234"/>
    <col min="9985" max="9985" width="9" style="234" hidden="1" customWidth="1"/>
    <col min="9986" max="9986" width="32.3333333333333" style="234" customWidth="1"/>
    <col min="9987" max="9992" width="12.1083333333333" style="234" customWidth="1"/>
    <col min="9993" max="10240" width="8.88333333333333" style="234"/>
    <col min="10241" max="10241" width="9" style="234" hidden="1" customWidth="1"/>
    <col min="10242" max="10242" width="32.3333333333333" style="234" customWidth="1"/>
    <col min="10243" max="10248" width="12.1083333333333" style="234" customWidth="1"/>
    <col min="10249" max="10496" width="8.88333333333333" style="234"/>
    <col min="10497" max="10497" width="9" style="234" hidden="1" customWidth="1"/>
    <col min="10498" max="10498" width="32.3333333333333" style="234" customWidth="1"/>
    <col min="10499" max="10504" width="12.1083333333333" style="234" customWidth="1"/>
    <col min="10505" max="10752" width="8.88333333333333" style="234"/>
    <col min="10753" max="10753" width="9" style="234" hidden="1" customWidth="1"/>
    <col min="10754" max="10754" width="32.3333333333333" style="234" customWidth="1"/>
    <col min="10755" max="10760" width="12.1083333333333" style="234" customWidth="1"/>
    <col min="10761" max="11008" width="8.88333333333333" style="234"/>
    <col min="11009" max="11009" width="9" style="234" hidden="1" customWidth="1"/>
    <col min="11010" max="11010" width="32.3333333333333" style="234" customWidth="1"/>
    <col min="11011" max="11016" width="12.1083333333333" style="234" customWidth="1"/>
    <col min="11017" max="11264" width="8.88333333333333" style="234"/>
    <col min="11265" max="11265" width="9" style="234" hidden="1" customWidth="1"/>
    <col min="11266" max="11266" width="32.3333333333333" style="234" customWidth="1"/>
    <col min="11267" max="11272" width="12.1083333333333" style="234" customWidth="1"/>
    <col min="11273" max="11520" width="8.88333333333333" style="234"/>
    <col min="11521" max="11521" width="9" style="234" hidden="1" customWidth="1"/>
    <col min="11522" max="11522" width="32.3333333333333" style="234" customWidth="1"/>
    <col min="11523" max="11528" width="12.1083333333333" style="234" customWidth="1"/>
    <col min="11529" max="11776" width="8.88333333333333" style="234"/>
    <col min="11777" max="11777" width="9" style="234" hidden="1" customWidth="1"/>
    <col min="11778" max="11778" width="32.3333333333333" style="234" customWidth="1"/>
    <col min="11779" max="11784" width="12.1083333333333" style="234" customWidth="1"/>
    <col min="11785" max="12032" width="8.88333333333333" style="234"/>
    <col min="12033" max="12033" width="9" style="234" hidden="1" customWidth="1"/>
    <col min="12034" max="12034" width="32.3333333333333" style="234" customWidth="1"/>
    <col min="12035" max="12040" width="12.1083333333333" style="234" customWidth="1"/>
    <col min="12041" max="12288" width="8.88333333333333" style="234"/>
    <col min="12289" max="12289" width="9" style="234" hidden="1" customWidth="1"/>
    <col min="12290" max="12290" width="32.3333333333333" style="234" customWidth="1"/>
    <col min="12291" max="12296" width="12.1083333333333" style="234" customWidth="1"/>
    <col min="12297" max="12544" width="8.88333333333333" style="234"/>
    <col min="12545" max="12545" width="9" style="234" hidden="1" customWidth="1"/>
    <col min="12546" max="12546" width="32.3333333333333" style="234" customWidth="1"/>
    <col min="12547" max="12552" width="12.1083333333333" style="234" customWidth="1"/>
    <col min="12553" max="12800" width="8.88333333333333" style="234"/>
    <col min="12801" max="12801" width="9" style="234" hidden="1" customWidth="1"/>
    <col min="12802" max="12802" width="32.3333333333333" style="234" customWidth="1"/>
    <col min="12803" max="12808" width="12.1083333333333" style="234" customWidth="1"/>
    <col min="12809" max="13056" width="8.88333333333333" style="234"/>
    <col min="13057" max="13057" width="9" style="234" hidden="1" customWidth="1"/>
    <col min="13058" max="13058" width="32.3333333333333" style="234" customWidth="1"/>
    <col min="13059" max="13064" width="12.1083333333333" style="234" customWidth="1"/>
    <col min="13065" max="13312" width="8.88333333333333" style="234"/>
    <col min="13313" max="13313" width="9" style="234" hidden="1" customWidth="1"/>
    <col min="13314" max="13314" width="32.3333333333333" style="234" customWidth="1"/>
    <col min="13315" max="13320" width="12.1083333333333" style="234" customWidth="1"/>
    <col min="13321" max="13568" width="8.88333333333333" style="234"/>
    <col min="13569" max="13569" width="9" style="234" hidden="1" customWidth="1"/>
    <col min="13570" max="13570" width="32.3333333333333" style="234" customWidth="1"/>
    <col min="13571" max="13576" width="12.1083333333333" style="234" customWidth="1"/>
    <col min="13577" max="13824" width="8.88333333333333" style="234"/>
    <col min="13825" max="13825" width="9" style="234" hidden="1" customWidth="1"/>
    <col min="13826" max="13826" width="32.3333333333333" style="234" customWidth="1"/>
    <col min="13827" max="13832" width="12.1083333333333" style="234" customWidth="1"/>
    <col min="13833" max="14080" width="8.88333333333333" style="234"/>
    <col min="14081" max="14081" width="9" style="234" hidden="1" customWidth="1"/>
    <col min="14082" max="14082" width="32.3333333333333" style="234" customWidth="1"/>
    <col min="14083" max="14088" width="12.1083333333333" style="234" customWidth="1"/>
    <col min="14089" max="14336" width="8.88333333333333" style="234"/>
    <col min="14337" max="14337" width="9" style="234" hidden="1" customWidth="1"/>
    <col min="14338" max="14338" width="32.3333333333333" style="234" customWidth="1"/>
    <col min="14339" max="14344" width="12.1083333333333" style="234" customWidth="1"/>
    <col min="14345" max="14592" width="8.88333333333333" style="234"/>
    <col min="14593" max="14593" width="9" style="234" hidden="1" customWidth="1"/>
    <col min="14594" max="14594" width="32.3333333333333" style="234" customWidth="1"/>
    <col min="14595" max="14600" width="12.1083333333333" style="234" customWidth="1"/>
    <col min="14601" max="14848" width="8.88333333333333" style="234"/>
    <col min="14849" max="14849" width="9" style="234" hidden="1" customWidth="1"/>
    <col min="14850" max="14850" width="32.3333333333333" style="234" customWidth="1"/>
    <col min="14851" max="14856" width="12.1083333333333" style="234" customWidth="1"/>
    <col min="14857" max="15104" width="8.88333333333333" style="234"/>
    <col min="15105" max="15105" width="9" style="234" hidden="1" customWidth="1"/>
    <col min="15106" max="15106" width="32.3333333333333" style="234" customWidth="1"/>
    <col min="15107" max="15112" width="12.1083333333333" style="234" customWidth="1"/>
    <col min="15113" max="15360" width="8.88333333333333" style="234"/>
    <col min="15361" max="15361" width="9" style="234" hidden="1" customWidth="1"/>
    <col min="15362" max="15362" width="32.3333333333333" style="234" customWidth="1"/>
    <col min="15363" max="15368" width="12.1083333333333" style="234" customWidth="1"/>
    <col min="15369" max="15616" width="8.88333333333333" style="234"/>
    <col min="15617" max="15617" width="9" style="234" hidden="1" customWidth="1"/>
    <col min="15618" max="15618" width="32.3333333333333" style="234" customWidth="1"/>
    <col min="15619" max="15624" width="12.1083333333333" style="234" customWidth="1"/>
    <col min="15625" max="15872" width="8.88333333333333" style="234"/>
    <col min="15873" max="15873" width="9" style="234" hidden="1" customWidth="1"/>
    <col min="15874" max="15874" width="32.3333333333333" style="234" customWidth="1"/>
    <col min="15875" max="15880" width="12.1083333333333" style="234" customWidth="1"/>
    <col min="15881" max="16128" width="8.88333333333333" style="234"/>
    <col min="16129" max="16129" width="9" style="234" hidden="1" customWidth="1"/>
    <col min="16130" max="16130" width="32.3333333333333" style="234" customWidth="1"/>
    <col min="16131" max="16136" width="12.1083333333333" style="234" customWidth="1"/>
    <col min="16137" max="16384" width="8.88333333333333" style="234"/>
  </cols>
  <sheetData>
    <row r="1" s="231" customFormat="1" ht="30" customHeight="1" spans="2:5">
      <c r="B1" s="232" t="s">
        <v>231</v>
      </c>
      <c r="C1" s="232"/>
      <c r="D1" s="237"/>
      <c r="E1" s="238"/>
    </row>
    <row r="2" ht="40.8" customHeight="1" spans="2:8">
      <c r="B2" s="239" t="s">
        <v>232</v>
      </c>
      <c r="C2" s="239"/>
      <c r="D2" s="239"/>
      <c r="E2" s="239"/>
      <c r="F2" s="239"/>
      <c r="G2" s="239"/>
      <c r="H2" s="239"/>
    </row>
    <row r="3" ht="21" customHeight="1" spans="2:8">
      <c r="B3" s="240"/>
      <c r="C3" s="240"/>
      <c r="D3" s="235"/>
      <c r="E3" s="236"/>
      <c r="F3" s="241" t="s">
        <v>2</v>
      </c>
      <c r="G3" s="241"/>
      <c r="H3" s="241"/>
    </row>
    <row r="4" s="231" customFormat="1" ht="31.2" customHeight="1" spans="2:8">
      <c r="B4" s="242" t="s">
        <v>44</v>
      </c>
      <c r="C4" s="158" t="s">
        <v>45</v>
      </c>
      <c r="D4" s="158" t="s">
        <v>46</v>
      </c>
      <c r="E4" s="158" t="s">
        <v>47</v>
      </c>
      <c r="F4" s="160" t="s">
        <v>7</v>
      </c>
      <c r="G4" s="160" t="s">
        <v>48</v>
      </c>
      <c r="H4" s="161" t="s">
        <v>12</v>
      </c>
    </row>
    <row r="5" s="231" customFormat="1" ht="21.9" customHeight="1" spans="1:9">
      <c r="A5" s="231">
        <v>201</v>
      </c>
      <c r="B5" s="243" t="s">
        <v>49</v>
      </c>
      <c r="C5" s="244"/>
      <c r="D5" s="245"/>
      <c r="E5" s="230">
        <v>5157</v>
      </c>
      <c r="F5" s="246"/>
      <c r="G5" s="246"/>
      <c r="H5" s="247"/>
      <c r="I5" s="255"/>
    </row>
    <row r="6" s="231" customFormat="1" ht="21.9" customHeight="1" spans="1:9">
      <c r="A6" s="231">
        <v>202</v>
      </c>
      <c r="B6" s="243" t="s">
        <v>50</v>
      </c>
      <c r="C6" s="244"/>
      <c r="D6" s="245"/>
      <c r="E6" s="230"/>
      <c r="F6" s="246"/>
      <c r="G6" s="246"/>
      <c r="H6" s="247"/>
      <c r="I6" s="255"/>
    </row>
    <row r="7" s="231" customFormat="1" ht="21.9" customHeight="1" spans="1:9">
      <c r="A7" s="231">
        <v>203</v>
      </c>
      <c r="B7" s="243" t="s">
        <v>51</v>
      </c>
      <c r="C7" s="244"/>
      <c r="D7" s="245"/>
      <c r="E7" s="230"/>
      <c r="F7" s="246"/>
      <c r="G7" s="246"/>
      <c r="H7" s="247"/>
      <c r="I7" s="255"/>
    </row>
    <row r="8" s="231" customFormat="1" ht="21.9" customHeight="1" spans="1:9">
      <c r="A8" s="231">
        <v>204</v>
      </c>
      <c r="B8" s="243" t="s">
        <v>52</v>
      </c>
      <c r="C8" s="244"/>
      <c r="D8" s="245"/>
      <c r="E8" s="230">
        <v>299</v>
      </c>
      <c r="F8" s="246"/>
      <c r="G8" s="246"/>
      <c r="H8" s="247"/>
      <c r="I8" s="255"/>
    </row>
    <row r="9" s="231" customFormat="1" ht="21.9" customHeight="1" spans="1:9">
      <c r="A9" s="231">
        <v>205</v>
      </c>
      <c r="B9" s="243" t="s">
        <v>53</v>
      </c>
      <c r="C9" s="244"/>
      <c r="D9" s="245"/>
      <c r="E9" s="230">
        <v>9869</v>
      </c>
      <c r="F9" s="246"/>
      <c r="G9" s="246"/>
      <c r="H9" s="247"/>
      <c r="I9" s="255"/>
    </row>
    <row r="10" s="231" customFormat="1" ht="21.9" customHeight="1" spans="1:9">
      <c r="A10" s="231">
        <v>206</v>
      </c>
      <c r="B10" s="243" t="s">
        <v>54</v>
      </c>
      <c r="C10" s="244"/>
      <c r="D10" s="245"/>
      <c r="E10" s="230">
        <v>141</v>
      </c>
      <c r="F10" s="246"/>
      <c r="G10" s="246"/>
      <c r="H10" s="247"/>
      <c r="I10" s="255"/>
    </row>
    <row r="11" s="231" customFormat="1" ht="21.9" customHeight="1" spans="1:9">
      <c r="A11" s="231">
        <v>207</v>
      </c>
      <c r="B11" s="243" t="s">
        <v>55</v>
      </c>
      <c r="C11" s="244"/>
      <c r="D11" s="245"/>
      <c r="E11" s="230">
        <v>79</v>
      </c>
      <c r="F11" s="246"/>
      <c r="G11" s="246"/>
      <c r="H11" s="247"/>
      <c r="I11" s="255"/>
    </row>
    <row r="12" s="231" customFormat="1" ht="21.9" customHeight="1" spans="1:9">
      <c r="A12" s="231">
        <v>208</v>
      </c>
      <c r="B12" s="243" t="s">
        <v>56</v>
      </c>
      <c r="C12" s="244"/>
      <c r="D12" s="245"/>
      <c r="E12" s="230">
        <v>1985</v>
      </c>
      <c r="F12" s="246"/>
      <c r="G12" s="246"/>
      <c r="H12" s="247"/>
      <c r="I12" s="255"/>
    </row>
    <row r="13" s="231" customFormat="1" ht="21.9" customHeight="1" spans="1:9">
      <c r="A13" s="231">
        <v>210</v>
      </c>
      <c r="B13" s="243" t="s">
        <v>57</v>
      </c>
      <c r="C13" s="244"/>
      <c r="D13" s="245"/>
      <c r="E13" s="230">
        <v>11795</v>
      </c>
      <c r="F13" s="246"/>
      <c r="G13" s="246"/>
      <c r="H13" s="247"/>
      <c r="I13" s="255"/>
    </row>
    <row r="14" s="231" customFormat="1" ht="21.9" customHeight="1" spans="1:9">
      <c r="A14" s="231">
        <v>211</v>
      </c>
      <c r="B14" s="243" t="s">
        <v>58</v>
      </c>
      <c r="C14" s="244"/>
      <c r="D14" s="245"/>
      <c r="E14" s="230">
        <v>23614</v>
      </c>
      <c r="F14" s="246"/>
      <c r="G14" s="246"/>
      <c r="H14" s="247"/>
      <c r="I14" s="255"/>
    </row>
    <row r="15" s="231" customFormat="1" ht="21.9" customHeight="1" spans="1:9">
      <c r="A15" s="231">
        <v>212</v>
      </c>
      <c r="B15" s="243" t="s">
        <v>59</v>
      </c>
      <c r="C15" s="244"/>
      <c r="D15" s="245"/>
      <c r="E15" s="230">
        <v>3150</v>
      </c>
      <c r="F15" s="246"/>
      <c r="G15" s="246"/>
      <c r="H15" s="247"/>
      <c r="I15" s="255"/>
    </row>
    <row r="16" s="231" customFormat="1" ht="21.9" customHeight="1" spans="1:9">
      <c r="A16" s="231">
        <v>213</v>
      </c>
      <c r="B16" s="243" t="s">
        <v>60</v>
      </c>
      <c r="C16" s="244"/>
      <c r="D16" s="245"/>
      <c r="E16" s="230">
        <v>2301</v>
      </c>
      <c r="F16" s="246"/>
      <c r="G16" s="246"/>
      <c r="H16" s="247"/>
      <c r="I16" s="255"/>
    </row>
    <row r="17" s="231" customFormat="1" ht="21.9" customHeight="1" spans="1:9">
      <c r="A17" s="231">
        <v>214</v>
      </c>
      <c r="B17" s="243" t="s">
        <v>61</v>
      </c>
      <c r="C17" s="244"/>
      <c r="D17" s="245"/>
      <c r="E17" s="230"/>
      <c r="F17" s="246"/>
      <c r="G17" s="246"/>
      <c r="H17" s="247"/>
      <c r="I17" s="255"/>
    </row>
    <row r="18" s="231" customFormat="1" ht="21.9" customHeight="1" spans="1:9">
      <c r="A18" s="231">
        <v>215</v>
      </c>
      <c r="B18" s="248" t="s">
        <v>62</v>
      </c>
      <c r="C18" s="244"/>
      <c r="D18" s="245"/>
      <c r="E18" s="230">
        <v>1521</v>
      </c>
      <c r="F18" s="246"/>
      <c r="G18" s="246"/>
      <c r="H18" s="247"/>
      <c r="I18" s="255"/>
    </row>
    <row r="19" s="231" customFormat="1" ht="21.9" customHeight="1" spans="1:9">
      <c r="A19" s="231">
        <v>216</v>
      </c>
      <c r="B19" s="248" t="s">
        <v>63</v>
      </c>
      <c r="C19" s="244"/>
      <c r="D19" s="245"/>
      <c r="E19" s="230">
        <v>995</v>
      </c>
      <c r="F19" s="246"/>
      <c r="G19" s="246"/>
      <c r="H19" s="247"/>
      <c r="I19" s="255"/>
    </row>
    <row r="20" s="231" customFormat="1" ht="21.9" customHeight="1" spans="1:9">
      <c r="A20" s="231">
        <v>217</v>
      </c>
      <c r="B20" s="248" t="s">
        <v>64</v>
      </c>
      <c r="C20" s="244"/>
      <c r="D20" s="245"/>
      <c r="E20" s="230">
        <v>63</v>
      </c>
      <c r="F20" s="246"/>
      <c r="G20" s="246"/>
      <c r="H20" s="247"/>
      <c r="I20" s="255"/>
    </row>
    <row r="21" s="231" customFormat="1" ht="21.9" customHeight="1" spans="1:9">
      <c r="A21" s="231">
        <v>219</v>
      </c>
      <c r="B21" s="248" t="s">
        <v>65</v>
      </c>
      <c r="C21" s="244"/>
      <c r="D21" s="245"/>
      <c r="E21" s="230"/>
      <c r="F21" s="246"/>
      <c r="G21" s="246"/>
      <c r="H21" s="247"/>
      <c r="I21" s="255"/>
    </row>
    <row r="22" s="231" customFormat="1" ht="21.9" customHeight="1" spans="1:9">
      <c r="A22" s="231">
        <v>220</v>
      </c>
      <c r="B22" s="248" t="s">
        <v>66</v>
      </c>
      <c r="C22" s="244"/>
      <c r="D22" s="245"/>
      <c r="E22" s="230">
        <v>2</v>
      </c>
      <c r="F22" s="246"/>
      <c r="G22" s="246"/>
      <c r="H22" s="247"/>
      <c r="I22" s="255"/>
    </row>
    <row r="23" s="231" customFormat="1" ht="21.9" customHeight="1" spans="1:9">
      <c r="A23" s="231">
        <v>221</v>
      </c>
      <c r="B23" s="248" t="s">
        <v>67</v>
      </c>
      <c r="C23" s="244"/>
      <c r="D23" s="245"/>
      <c r="E23" s="230">
        <v>802</v>
      </c>
      <c r="F23" s="246"/>
      <c r="G23" s="246"/>
      <c r="H23" s="247"/>
      <c r="I23" s="255"/>
    </row>
    <row r="24" s="231" customFormat="1" ht="21.9" customHeight="1" spans="1:9">
      <c r="A24" s="231">
        <v>222</v>
      </c>
      <c r="B24" s="248" t="s">
        <v>68</v>
      </c>
      <c r="C24" s="244"/>
      <c r="D24" s="245"/>
      <c r="E24" s="230">
        <v>1073</v>
      </c>
      <c r="F24" s="246"/>
      <c r="G24" s="246"/>
      <c r="H24" s="247"/>
      <c r="I24" s="255"/>
    </row>
    <row r="25" s="231" customFormat="1" ht="21.9" customHeight="1" spans="2:9">
      <c r="B25" s="248" t="s">
        <v>69</v>
      </c>
      <c r="C25" s="244"/>
      <c r="D25" s="245"/>
      <c r="E25" s="230">
        <v>462</v>
      </c>
      <c r="F25" s="246"/>
      <c r="G25" s="246"/>
      <c r="H25" s="247"/>
      <c r="I25" s="255"/>
    </row>
    <row r="26" s="231" customFormat="1" ht="21.9" customHeight="1" spans="1:9">
      <c r="A26" s="231">
        <v>229</v>
      </c>
      <c r="B26" s="244" t="s">
        <v>70</v>
      </c>
      <c r="C26" s="244"/>
      <c r="D26" s="245"/>
      <c r="E26" s="230">
        <v>78</v>
      </c>
      <c r="F26" s="246"/>
      <c r="G26" s="246"/>
      <c r="H26" s="247"/>
      <c r="I26" s="255"/>
    </row>
    <row r="27" s="231" customFormat="1" ht="21.9" customHeight="1" spans="1:9">
      <c r="A27" s="231">
        <v>232</v>
      </c>
      <c r="B27" s="244" t="s">
        <v>71</v>
      </c>
      <c r="C27" s="244"/>
      <c r="D27" s="245"/>
      <c r="E27" s="230">
        <v>3867</v>
      </c>
      <c r="F27" s="246"/>
      <c r="G27" s="246"/>
      <c r="H27" s="247"/>
      <c r="I27" s="255"/>
    </row>
    <row r="28" s="231" customFormat="1" ht="21.9" customHeight="1" spans="1:9">
      <c r="A28" s="231">
        <v>233</v>
      </c>
      <c r="B28" s="244" t="s">
        <v>72</v>
      </c>
      <c r="C28" s="244"/>
      <c r="D28" s="245"/>
      <c r="E28" s="230">
        <v>26</v>
      </c>
      <c r="F28" s="246"/>
      <c r="G28" s="246"/>
      <c r="H28" s="247"/>
      <c r="I28" s="255"/>
    </row>
    <row r="29" s="231" customFormat="1" ht="21.9" customHeight="1" spans="1:9">
      <c r="A29" s="249"/>
      <c r="B29" s="244"/>
      <c r="C29" s="244"/>
      <c r="D29" s="245"/>
      <c r="E29" s="230"/>
      <c r="F29" s="246"/>
      <c r="G29" s="246"/>
      <c r="H29" s="247"/>
      <c r="I29" s="255"/>
    </row>
    <row r="30" s="232" customFormat="1" ht="21.9" customHeight="1" spans="2:9">
      <c r="B30" s="161" t="s">
        <v>73</v>
      </c>
      <c r="C30" s="250">
        <f t="shared" ref="C30:G30" si="0">SUM(C5:C28)</f>
        <v>0</v>
      </c>
      <c r="D30" s="250">
        <f t="shared" si="0"/>
        <v>0</v>
      </c>
      <c r="E30" s="226">
        <f t="shared" si="0"/>
        <v>67279</v>
      </c>
      <c r="F30" s="251">
        <f>IF(D30&lt;&gt;0,ROUND(E30/D30*100,1),0)</f>
        <v>0</v>
      </c>
      <c r="G30" s="251">
        <f t="shared" si="0"/>
        <v>0</v>
      </c>
      <c r="H30" s="247">
        <f>IF(G30&lt;&gt;0,ROUND(E30/G30*100,1),0)</f>
        <v>0</v>
      </c>
      <c r="I30" s="255"/>
    </row>
    <row r="31" s="233" customFormat="1" spans="2:8">
      <c r="B31" s="252"/>
      <c r="C31" s="252"/>
      <c r="D31" s="252"/>
      <c r="E31" s="253"/>
      <c r="F31" s="252"/>
      <c r="G31" s="252"/>
      <c r="H31" s="252"/>
    </row>
    <row r="32" spans="4:4">
      <c r="D32" s="234"/>
    </row>
    <row r="34" spans="4:4">
      <c r="D34" s="254"/>
    </row>
    <row r="35" spans="4:4">
      <c r="D35" s="254"/>
    </row>
  </sheetData>
  <mergeCells count="3">
    <mergeCell ref="B2:H2"/>
    <mergeCell ref="F3:H3"/>
    <mergeCell ref="B31:H3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F9" sqref="F9"/>
    </sheetView>
  </sheetViews>
  <sheetFormatPr defaultColWidth="9" defaultRowHeight="14.25" outlineLevelCol="3"/>
  <cols>
    <col min="1" max="1" width="35.6666666666667" style="72" customWidth="1"/>
    <col min="2" max="2" width="15.6666666666667" style="223" customWidth="1"/>
    <col min="3" max="3" width="35.6666666666667" style="72" customWidth="1"/>
    <col min="4" max="4" width="15.6666666666667" style="223" customWidth="1"/>
    <col min="5" max="16384" width="9" style="72"/>
  </cols>
  <sheetData>
    <row r="1" s="70" customFormat="1" ht="30" customHeight="1" spans="1:4">
      <c r="A1" s="70" t="s">
        <v>233</v>
      </c>
      <c r="B1" s="71"/>
      <c r="D1" s="71"/>
    </row>
    <row r="2" s="70" customFormat="1" ht="50.1" customHeight="1" spans="1:4">
      <c r="A2" s="73" t="s">
        <v>234</v>
      </c>
      <c r="B2" s="73"/>
      <c r="C2" s="73"/>
      <c r="D2" s="73"/>
    </row>
    <row r="3" s="72" customFormat="1" ht="30" customHeight="1" spans="2:4">
      <c r="B3" s="223"/>
      <c r="C3" s="72"/>
      <c r="D3" s="223" t="s">
        <v>2</v>
      </c>
    </row>
    <row r="4" s="71" customFormat="1" ht="39.9" customHeight="1" spans="1:4">
      <c r="A4" s="224" t="s">
        <v>76</v>
      </c>
      <c r="B4" s="77" t="s">
        <v>6</v>
      </c>
      <c r="C4" s="224" t="s">
        <v>77</v>
      </c>
      <c r="D4" s="77" t="s">
        <v>6</v>
      </c>
    </row>
    <row r="5" s="70" customFormat="1" ht="27" customHeight="1" spans="1:4">
      <c r="A5" s="79" t="s">
        <v>78</v>
      </c>
      <c r="B5" s="225">
        <v>36809</v>
      </c>
      <c r="C5" s="79" t="s">
        <v>79</v>
      </c>
      <c r="D5" s="225">
        <v>67279</v>
      </c>
    </row>
    <row r="6" s="70" customFormat="1" ht="27" customHeight="1" spans="1:4">
      <c r="A6" s="79" t="s">
        <v>80</v>
      </c>
      <c r="B6" s="226">
        <f>B7+B12</f>
        <v>39581</v>
      </c>
      <c r="C6" s="79" t="s">
        <v>81</v>
      </c>
      <c r="D6" s="225">
        <v>9445</v>
      </c>
    </row>
    <row r="7" s="72" customFormat="1" ht="27" customHeight="1" spans="1:4">
      <c r="A7" s="82" t="s">
        <v>82</v>
      </c>
      <c r="B7" s="227">
        <v>24039</v>
      </c>
      <c r="C7" s="82" t="s">
        <v>83</v>
      </c>
      <c r="D7" s="228">
        <v>8104</v>
      </c>
    </row>
    <row r="8" s="72" customFormat="1" ht="27" customHeight="1" spans="1:4">
      <c r="A8" s="82" t="s">
        <v>84</v>
      </c>
      <c r="B8" s="227"/>
      <c r="C8" s="82" t="s">
        <v>85</v>
      </c>
      <c r="D8" s="227"/>
    </row>
    <row r="9" s="72" customFormat="1" ht="27" customHeight="1" spans="1:4">
      <c r="A9" s="82" t="s">
        <v>86</v>
      </c>
      <c r="B9" s="227">
        <v>15483</v>
      </c>
      <c r="C9" s="82" t="s">
        <v>87</v>
      </c>
      <c r="D9" s="227">
        <v>8104</v>
      </c>
    </row>
    <row r="10" s="72" customFormat="1" ht="27" customHeight="1" spans="1:4">
      <c r="A10" s="82" t="s">
        <v>88</v>
      </c>
      <c r="B10" s="227">
        <v>8556</v>
      </c>
      <c r="C10" s="82" t="s">
        <v>89</v>
      </c>
      <c r="D10" s="227"/>
    </row>
    <row r="11" s="72" customFormat="1" ht="27" customHeight="1" spans="1:4">
      <c r="A11" s="82" t="s">
        <v>90</v>
      </c>
      <c r="B11" s="227"/>
      <c r="C11" s="82" t="s">
        <v>91</v>
      </c>
      <c r="D11" s="227"/>
    </row>
    <row r="12" s="72" customFormat="1" ht="27" customHeight="1" spans="1:4">
      <c r="A12" s="82" t="s">
        <v>92</v>
      </c>
      <c r="B12" s="227">
        <v>15542</v>
      </c>
      <c r="C12" s="82" t="s">
        <v>93</v>
      </c>
      <c r="D12" s="229">
        <v>1341</v>
      </c>
    </row>
    <row r="13" s="72" customFormat="1" ht="27" customHeight="1" spans="1:4">
      <c r="A13" s="82" t="s">
        <v>94</v>
      </c>
      <c r="B13" s="227"/>
      <c r="C13" s="82" t="s">
        <v>95</v>
      </c>
      <c r="D13" s="229"/>
    </row>
    <row r="14" s="72" customFormat="1" ht="27" customHeight="1" spans="1:4">
      <c r="A14" s="82" t="s">
        <v>96</v>
      </c>
      <c r="B14" s="227"/>
      <c r="C14" s="82" t="s">
        <v>97</v>
      </c>
      <c r="D14" s="229"/>
    </row>
    <row r="15" s="72" customFormat="1" ht="27" customHeight="1" spans="1:4">
      <c r="A15" s="82" t="s">
        <v>98</v>
      </c>
      <c r="B15" s="227"/>
      <c r="C15" s="82" t="s">
        <v>99</v>
      </c>
      <c r="D15" s="229"/>
    </row>
    <row r="16" s="72" customFormat="1" ht="27" customHeight="1" spans="1:4">
      <c r="A16" s="82" t="s">
        <v>100</v>
      </c>
      <c r="B16" s="227">
        <v>15542</v>
      </c>
      <c r="C16" s="82" t="s">
        <v>101</v>
      </c>
      <c r="D16" s="229"/>
    </row>
    <row r="17" s="72" customFormat="1" ht="27" customHeight="1" spans="1:4">
      <c r="A17" s="82" t="s">
        <v>102</v>
      </c>
      <c r="B17" s="230"/>
      <c r="C17" s="79" t="s">
        <v>103</v>
      </c>
      <c r="D17" s="226">
        <v>23409</v>
      </c>
    </row>
    <row r="18" s="72" customFormat="1" ht="27" customHeight="1" spans="1:4">
      <c r="A18" s="82" t="s">
        <v>104</v>
      </c>
      <c r="B18" s="227"/>
      <c r="C18" s="82" t="s">
        <v>105</v>
      </c>
      <c r="D18" s="227">
        <v>23409</v>
      </c>
    </row>
    <row r="19" s="72" customFormat="1" ht="27" customHeight="1" spans="1:4">
      <c r="A19" s="82" t="s">
        <v>106</v>
      </c>
      <c r="B19" s="227"/>
      <c r="C19" s="82"/>
      <c r="D19" s="229"/>
    </row>
    <row r="20" s="72" customFormat="1" ht="27" customHeight="1" spans="1:4">
      <c r="A20" s="79" t="s">
        <v>107</v>
      </c>
      <c r="B20" s="226">
        <v>23808</v>
      </c>
      <c r="C20" s="82"/>
      <c r="D20" s="229"/>
    </row>
    <row r="21" s="72" customFormat="1" ht="27" customHeight="1" spans="1:4">
      <c r="A21" s="82" t="s">
        <v>108</v>
      </c>
      <c r="B21" s="227">
        <v>23808</v>
      </c>
      <c r="C21" s="82"/>
      <c r="D21" s="229"/>
    </row>
    <row r="22" s="72" customFormat="1" ht="27" customHeight="1" spans="1:4">
      <c r="A22" s="82" t="s">
        <v>109</v>
      </c>
      <c r="B22" s="227">
        <v>23808</v>
      </c>
      <c r="C22" s="82"/>
      <c r="D22" s="229"/>
    </row>
    <row r="23" s="72" customFormat="1" ht="27" customHeight="1" spans="1:4">
      <c r="A23" s="82" t="s">
        <v>110</v>
      </c>
      <c r="B23" s="227"/>
      <c r="C23" s="82"/>
      <c r="D23" s="229"/>
    </row>
    <row r="24" s="72" customFormat="1" ht="27" customHeight="1" spans="1:4">
      <c r="A24" s="82"/>
      <c r="B24" s="226"/>
      <c r="C24" s="82"/>
      <c r="D24" s="229"/>
    </row>
    <row r="25" s="70" customFormat="1" ht="27" customHeight="1" spans="1:4">
      <c r="A25" s="224" t="s">
        <v>111</v>
      </c>
      <c r="B25" s="226">
        <f>B5+B6+B20</f>
        <v>100198</v>
      </c>
      <c r="C25" s="224" t="s">
        <v>112</v>
      </c>
      <c r="D25" s="226">
        <f>D5+D6+D17</f>
        <v>100133</v>
      </c>
    </row>
    <row r="26" s="72" customFormat="1" ht="27" customHeight="1" spans="1:4">
      <c r="A26" s="82"/>
      <c r="B26" s="229"/>
      <c r="C26" s="79" t="s">
        <v>113</v>
      </c>
      <c r="D26" s="229">
        <v>65</v>
      </c>
    </row>
    <row r="27" s="72" customFormat="1" ht="27" customHeight="1" spans="1:4">
      <c r="A27" s="82"/>
      <c r="B27" s="229"/>
      <c r="C27" s="79" t="s">
        <v>114</v>
      </c>
      <c r="D27" s="229">
        <v>65</v>
      </c>
    </row>
  </sheetData>
  <mergeCells count="1">
    <mergeCell ref="A2:D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D10" sqref="D10"/>
    </sheetView>
  </sheetViews>
  <sheetFormatPr defaultColWidth="9" defaultRowHeight="13.5" outlineLevelCol="1"/>
  <cols>
    <col min="1" max="1" width="46.125" style="218" customWidth="1"/>
    <col min="2" max="2" width="39.125" style="219" customWidth="1"/>
    <col min="3" max="16384" width="9" style="218"/>
  </cols>
  <sheetData>
    <row r="1" s="218" customFormat="1" ht="14.25" spans="1:2">
      <c r="A1" s="29" t="s">
        <v>235</v>
      </c>
      <c r="B1" s="219"/>
    </row>
    <row r="2" s="218" customFormat="1" ht="29" customHeight="1" spans="1:2">
      <c r="A2" s="220" t="s">
        <v>236</v>
      </c>
      <c r="B2" s="220"/>
    </row>
    <row r="3" s="218" customFormat="1" ht="25.9" customHeight="1" spans="2:2">
      <c r="B3" s="221" t="s">
        <v>237</v>
      </c>
    </row>
    <row r="4" s="219" customFormat="1" ht="42.6" customHeight="1" spans="1:2">
      <c r="A4" s="99" t="s">
        <v>238</v>
      </c>
      <c r="B4" s="99" t="s">
        <v>239</v>
      </c>
    </row>
    <row r="5" s="218" customFormat="1" ht="42.6" customHeight="1" spans="1:2">
      <c r="A5" s="96" t="s">
        <v>240</v>
      </c>
      <c r="B5" s="222">
        <v>0</v>
      </c>
    </row>
    <row r="6" s="218" customFormat="1" ht="42.6" customHeight="1" spans="1:2">
      <c r="A6" s="96" t="s">
        <v>241</v>
      </c>
      <c r="B6" s="222"/>
    </row>
    <row r="7" s="218" customFormat="1" ht="42.6" customHeight="1" spans="1:2">
      <c r="A7" s="96" t="s">
        <v>241</v>
      </c>
      <c r="B7" s="222"/>
    </row>
    <row r="8" s="218" customFormat="1" ht="42.6" customHeight="1" spans="1:2">
      <c r="A8" s="96" t="s">
        <v>241</v>
      </c>
      <c r="B8" s="222"/>
    </row>
    <row r="9" s="218" customFormat="1" ht="42.6" customHeight="1" spans="1:2">
      <c r="A9" s="96" t="s">
        <v>241</v>
      </c>
      <c r="B9" s="222"/>
    </row>
    <row r="10" s="218" customFormat="1" ht="42.6" customHeight="1" spans="1:2">
      <c r="A10" s="96" t="s">
        <v>241</v>
      </c>
      <c r="B10" s="222"/>
    </row>
    <row r="11" s="218" customFormat="1" ht="42.6" customHeight="1" spans="1:2">
      <c r="A11" s="96" t="s">
        <v>241</v>
      </c>
      <c r="B11" s="222"/>
    </row>
    <row r="12" s="218" customFormat="1" ht="42.6" customHeight="1" spans="1:2">
      <c r="A12" s="96" t="s">
        <v>241</v>
      </c>
      <c r="B12" s="222"/>
    </row>
    <row r="13" s="218" customFormat="1" ht="42.6" customHeight="1" spans="1:2">
      <c r="A13" s="96" t="s">
        <v>241</v>
      </c>
      <c r="B13" s="222"/>
    </row>
    <row r="14" s="218" customFormat="1" ht="42.6" customHeight="1" spans="1:2">
      <c r="A14" s="96" t="s">
        <v>241</v>
      </c>
      <c r="B14" s="222"/>
    </row>
    <row r="15" s="218" customFormat="1" ht="42.6" customHeight="1" spans="1:2">
      <c r="A15" s="96" t="s">
        <v>241</v>
      </c>
      <c r="B15" s="222"/>
    </row>
    <row r="16" s="218" customFormat="1" ht="42.6" customHeight="1" spans="1:2">
      <c r="A16" s="96" t="s">
        <v>241</v>
      </c>
      <c r="B16" s="222"/>
    </row>
    <row r="17" s="218" customFormat="1" ht="42.6" customHeight="1" spans="1:2">
      <c r="A17" s="96" t="s">
        <v>242</v>
      </c>
      <c r="B17" s="222"/>
    </row>
    <row r="18" s="218" customFormat="1" ht="42.6" customHeight="1" spans="1:2">
      <c r="A18" s="96" t="s">
        <v>243</v>
      </c>
      <c r="B18" s="222">
        <v>0</v>
      </c>
    </row>
  </sheetData>
  <mergeCells count="1"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01-一般收入</vt:lpstr>
      <vt:lpstr>02-一般支出</vt:lpstr>
      <vt:lpstr>03-一般平衡</vt:lpstr>
      <vt:lpstr>04-一般中省对下补助</vt:lpstr>
      <vt:lpstr>05-一般经济科目分类</vt:lpstr>
      <vt:lpstr>06一般公共本级收入</vt:lpstr>
      <vt:lpstr>07一般公共本级支出</vt:lpstr>
      <vt:lpstr>08一般公共本级平衡</vt:lpstr>
      <vt:lpstr>09一般公共对下分地区</vt:lpstr>
      <vt:lpstr>10对下补助分项目</vt:lpstr>
      <vt:lpstr>11-基金收入</vt:lpstr>
      <vt:lpstr>12-基金支出</vt:lpstr>
      <vt:lpstr>13-基金平衡</vt:lpstr>
      <vt:lpstr>14-基金中省对下补助</vt:lpstr>
      <vt:lpstr>15基金本级收入</vt:lpstr>
      <vt:lpstr>16基金本级支出</vt:lpstr>
      <vt:lpstr>17基金对下分地区</vt:lpstr>
      <vt:lpstr>18基金对下分项目</vt:lpstr>
      <vt:lpstr>19基金本级平衡</vt:lpstr>
      <vt:lpstr>20-国资收入</vt:lpstr>
      <vt:lpstr>21-国资支出</vt:lpstr>
      <vt:lpstr>22-国资平衡</vt:lpstr>
      <vt:lpstr>23国资转移分地区</vt:lpstr>
      <vt:lpstr>24-社保基金收入</vt:lpstr>
      <vt:lpstr>25-社保基金支出</vt:lpstr>
      <vt:lpstr>26-社保基金结余执行</vt:lpstr>
      <vt:lpstr>27-专项债务余额</vt:lpstr>
      <vt:lpstr>28-专项债务分地区</vt:lpstr>
      <vt:lpstr>29-政府性债务余额</vt:lpstr>
      <vt:lpstr>30-地方政府债务分地区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2021-05-31T01:19:49Z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C9243F602A484FD4864A8A033A189100</vt:lpwstr>
  </property>
</Properties>
</file>